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21 год\Закон об испол облбюджета за 2021 год\На отправку\"/>
    </mc:Choice>
  </mc:AlternateContent>
  <bookViews>
    <workbookView xWindow="0" yWindow="60" windowWidth="19200" windowHeight="10800"/>
  </bookViews>
  <sheets>
    <sheet name="прил2" sheetId="2" r:id="rId1"/>
  </sheets>
  <definedNames>
    <definedName name="_xlnm._FilterDatabase" localSheetId="0" hidden="1">прил2!$A$9:$EP$433</definedName>
    <definedName name="_xlnm.Print_Titles" localSheetId="0">прил2!$8:$8</definedName>
    <definedName name="_xlnm.Print_Area" localSheetId="0">прил2!$A$1:$C$433</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2" i="2" l="1"/>
  <c r="C268" i="2"/>
  <c r="C265" i="2"/>
  <c r="C263" i="2"/>
  <c r="C260" i="2"/>
  <c r="C250" i="2"/>
  <c r="C246" i="2"/>
  <c r="C243" i="2"/>
  <c r="C241" i="2"/>
  <c r="C239" i="2"/>
  <c r="C237" i="2"/>
  <c r="C233" i="2"/>
  <c r="C230" i="2"/>
  <c r="C227" i="2"/>
  <c r="C223" i="2"/>
  <c r="C220" i="2"/>
  <c r="C217" i="2"/>
  <c r="C214" i="2"/>
  <c r="C211" i="2"/>
  <c r="C259" i="2" l="1"/>
  <c r="C208" i="2"/>
  <c r="C205" i="2"/>
  <c r="C203" i="2"/>
  <c r="C192" i="2"/>
  <c r="C133" i="2"/>
  <c r="C131" i="2" s="1"/>
  <c r="C128" i="2"/>
  <c r="C123" i="2"/>
  <c r="C147" i="2"/>
  <c r="C141" i="2"/>
  <c r="C140" i="2" s="1"/>
  <c r="C126" i="2"/>
  <c r="C125" i="2" s="1"/>
  <c r="C202" i="2" l="1"/>
  <c r="C47" i="2"/>
  <c r="C44" i="2"/>
  <c r="C38" i="2"/>
  <c r="C15" i="2"/>
  <c r="C254" i="2" l="1"/>
  <c r="C201" i="2" s="1"/>
  <c r="C155" i="2"/>
  <c r="C118" i="2"/>
  <c r="C113" i="2"/>
  <c r="C111" i="2"/>
  <c r="C107" i="2"/>
  <c r="C94" i="2"/>
  <c r="C53" i="2"/>
  <c r="C41" i="2"/>
  <c r="C25" i="2"/>
  <c r="C24" i="2" l="1"/>
  <c r="C23" i="2" s="1"/>
  <c r="C152" i="2"/>
  <c r="C110" i="2"/>
  <c r="C273" i="2"/>
  <c r="C186" i="2"/>
  <c r="C181" i="2"/>
  <c r="C87" i="2"/>
  <c r="C81" i="2"/>
  <c r="C271" i="2" l="1"/>
  <c r="C199" i="2"/>
  <c r="C196" i="2"/>
  <c r="C190" i="2"/>
  <c r="C184" i="2"/>
  <c r="C179" i="2"/>
  <c r="C177" i="2"/>
  <c r="C168" i="2"/>
  <c r="C165" i="2"/>
  <c r="C163" i="2"/>
  <c r="C160" i="2"/>
  <c r="C149" i="2"/>
  <c r="C146" i="2" s="1"/>
  <c r="C144" i="2"/>
  <c r="C135" i="2"/>
  <c r="C120" i="2"/>
  <c r="C97" i="2"/>
  <c r="C76" i="2"/>
  <c r="C72" i="2"/>
  <c r="C67" i="2"/>
  <c r="C64" i="2"/>
  <c r="C60" i="2"/>
  <c r="C56" i="2"/>
  <c r="C12" i="2"/>
  <c r="C11" i="2" s="1"/>
  <c r="C130" i="2" l="1"/>
  <c r="C106" i="2"/>
  <c r="C167" i="2"/>
  <c r="C189" i="2"/>
  <c r="C195" i="2"/>
  <c r="C198" i="2"/>
  <c r="C143" i="2"/>
  <c r="C183" i="2"/>
  <c r="C270" i="2"/>
  <c r="C84" i="2"/>
  <c r="C173" i="2"/>
  <c r="C71" i="2"/>
  <c r="C10" i="2"/>
  <c r="C52" i="2"/>
  <c r="C51" i="2" s="1"/>
  <c r="C159" i="2"/>
  <c r="C151" i="2" s="1"/>
  <c r="C63" i="2"/>
  <c r="C122" i="2" l="1"/>
  <c r="C172" i="2"/>
  <c r="C188" i="2"/>
  <c r="C80" i="2"/>
  <c r="C9" i="2" l="1"/>
  <c r="C491" i="2" s="1"/>
</calcChain>
</file>

<file path=xl/sharedStrings.xml><?xml version="1.0" encoding="utf-8"?>
<sst xmlns="http://schemas.openxmlformats.org/spreadsheetml/2006/main" count="975" uniqueCount="970">
  <si>
    <t>к Закону Новосибирской области</t>
  </si>
  <si>
    <t>"Об исполнении областного бюджета</t>
  </si>
  <si>
    <t>тыс. рублей</t>
  </si>
  <si>
    <t>Прочие доходы от компенсации затрат бюджетов субъектов Российской Федерации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</si>
  <si>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</si>
  <si>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</si>
  <si>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</si>
  <si>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</si>
  <si>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</si>
  <si>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</si>
  <si>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</si>
  <si>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</si>
  <si>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</si>
  <si>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</si>
  <si>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</si>
  <si>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</si>
  <si>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</si>
  <si>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</si>
  <si>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</si>
  <si>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</si>
  <si>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</si>
  <si>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</si>
  <si>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</si>
  <si>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</si>
  <si>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</si>
  <si>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</si>
  <si>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</si>
  <si>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</si>
  <si>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</si>
  <si>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1 08 07130 01 0000 110</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</si>
  <si>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</si>
  <si>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</si>
  <si>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</si>
  <si>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</si>
  <si>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</si>
  <si>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</si>
  <si>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</si>
  <si>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</si>
  <si>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</si>
  <si>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</si>
  <si>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1 12 02102 02 0000 120</t>
  </si>
  <si>
    <t>Сборы за участие в конкурсе (аукционе) на право пользования участками недр местного значения</t>
  </si>
  <si>
    <t>Субвенции бюджетам субъектов Российской Федерации на осуществление отдельных полномочий в области водных отношений</t>
  </si>
  <si>
    <t>Доходы бюджетов субъектов Российской Федерации от возврата иными организациями остатков субсидий прошлых лет</t>
  </si>
  <si>
    <t>1 03 02140 01 0000 110</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</si>
  <si>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</si>
  <si>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</si>
  <si>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</si>
  <si>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</si>
  <si>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</si>
  <si>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</si>
  <si>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</si>
  <si>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</si>
  <si>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</si>
  <si>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</si>
  <si>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</si>
  <si>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</si>
  <si>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</si>
  <si>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</si>
  <si>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</si>
  <si>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</si>
  <si>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</si>
  <si>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</si>
  <si>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</si>
  <si>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</si>
  <si>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</si>
  <si>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</si>
  <si>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</si>
  <si>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</si>
  <si>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</si>
  <si>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1 08 07340 01 0000 110</t>
  </si>
  <si>
    <t>Государственная пошлина за выдачу свидетельства о государственной аккредитации региональной спортивной федерации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</si>
  <si>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</si>
  <si>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</si>
  <si>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</si>
  <si>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</si>
  <si>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</si>
  <si>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</si>
  <si>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</si>
  <si>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</si>
  <si>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Субвенции бюджетам субъектов Российской Федерации на осуществление отдельных полномочий в области лесных отношений</t>
  </si>
  <si>
    <t>Субсидии бюджетам субъектов Российской Федерации на поддержку творческой деятельности и техническое оснащение детских и кукольных театров</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</si>
  <si>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</si>
  <si>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</si>
  <si>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</si>
  <si>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</si>
  <si>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</si>
  <si>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</si>
  <si>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</si>
  <si>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</si>
  <si>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</si>
  <si>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</si>
  <si>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</si>
  <si>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</si>
  <si>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</si>
  <si>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</si>
  <si>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</si>
  <si>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</si>
  <si>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</si>
  <si>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</si>
  <si>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</si>
  <si>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</si>
  <si>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</si>
  <si>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Межбюджетные трансферты, передаваемые бюджетам субъектов Российской Федерации на финансовое обеспечение дорожной деятельности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</si>
  <si>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</si>
  <si>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</si>
  <si>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Дотации бюджетам субъектов Российской Федерации на выравнивание бюджетной обеспеченности</t>
  </si>
  <si>
    <t>Единая субвенция бюджетам субъектов Российской Федерации и бюджету г. Байконура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</si>
  <si>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</si>
  <si>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</si>
  <si>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</si>
  <si>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</si>
  <si>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</si>
  <si>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</si>
  <si>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</si>
  <si>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</si>
  <si>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</si>
  <si>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</si>
  <si>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</si>
  <si>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</si>
  <si>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</si>
  <si>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</si>
  <si>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1 03 02100 01 0000 110 </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</si>
  <si>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</si>
  <si>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</si>
  <si>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</si>
  <si>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</si>
  <si>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</si>
  <si>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</si>
  <si>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</si>
  <si>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</si>
  <si>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</si>
  <si>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</si>
  <si>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</si>
  <si>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</si>
  <si>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</si>
  <si>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</si>
  <si>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</si>
  <si>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</si>
  <si>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</si>
  <si>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</si>
  <si>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</si>
  <si>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</si>
  <si>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</si>
  <si>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</si>
  <si>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</si>
  <si>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</si>
  <si>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</si>
  <si>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</si>
  <si>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</si>
  <si>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</si>
  <si>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</si>
  <si>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</si>
  <si>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</si>
  <si>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</si>
  <si>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</si>
  <si>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</si>
  <si>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1 07 04030 01 0000 110</t>
  </si>
  <si>
    <t>Сбор за пользование объектами водных биологических ресурсов (по внутренним водным объектам)</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</si>
  <si>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</si>
  <si>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</si>
  <si>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</si>
  <si>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</si>
  <si>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</si>
  <si>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</si>
  <si>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</si>
  <si>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</si>
  <si>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</si>
  <si>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</si>
  <si>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</si>
  <si>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</si>
  <si>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</si>
  <si>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</si>
  <si>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</si>
  <si>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</si>
  <si>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</si>
  <si>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</si>
  <si>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</si>
  <si>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</si>
  <si>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</si>
  <si>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</si>
  <si>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1 13 01190 01 0000 130</t>
  </si>
  <si>
    <t>Плата за предоставление информации из реестра дисквалифицированных лиц</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</si>
  <si>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</si>
  <si>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</si>
  <si>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</si>
  <si>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</si>
  <si>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</si>
  <si>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</si>
  <si>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</si>
  <si>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</si>
  <si>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</si>
  <si>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</si>
  <si>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</si>
  <si>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</si>
  <si>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</si>
  <si>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</si>
  <si>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</si>
  <si>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</si>
  <si>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</si>
  <si>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Приложение 2</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</si>
  <si>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</si>
  <si>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</si>
  <si>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</si>
  <si>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</si>
  <si>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</si>
  <si>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</si>
  <si>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</si>
  <si>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</si>
  <si>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</si>
  <si>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</si>
  <si>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</si>
  <si>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</si>
  <si>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</si>
  <si>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</si>
  <si>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</si>
  <si>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</si>
  <si>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</si>
  <si>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</si>
  <si>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</si>
  <si>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</si>
  <si>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</si>
  <si>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</si>
  <si>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</si>
  <si>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</si>
  <si>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</si>
  <si>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</si>
  <si>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</si>
  <si>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</si>
  <si>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</si>
  <si>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</si>
  <si>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</si>
  <si>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</si>
  <si>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</si>
  <si>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</si>
  <si>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</si>
  <si>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</si>
  <si>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</si>
  <si>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</si>
  <si>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</si>
  <si>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</si>
  <si>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</si>
  <si>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</si>
  <si>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</si>
  <si>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</si>
  <si>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</si>
  <si>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</si>
  <si>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</si>
  <si>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</si>
  <si>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</si>
  <si>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</si>
  <si>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</si>
  <si>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</si>
  <si>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</si>
  <si>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</si>
  <si>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</si>
  <si>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</si>
  <si>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</si>
  <si>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</si>
  <si>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</si>
  <si>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</si>
  <si>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</si>
  <si>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</si>
  <si>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</si>
  <si>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</si>
  <si>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</si>
  <si>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</si>
  <si>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</si>
  <si>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</si>
  <si>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</si>
  <si>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</si>
  <si>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</si>
  <si>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</si>
  <si>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</si>
  <si>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</si>
  <si>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</si>
  <si>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</si>
  <si>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</si>
  <si>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</si>
  <si>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</si>
  <si>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</si>
  <si>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</si>
  <si>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</si>
  <si>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</si>
  <si>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</si>
  <si>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</si>
  <si>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</si>
  <si>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</si>
  <si>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</si>
  <si>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</si>
  <si>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</si>
  <si>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</si>
  <si>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</si>
  <si>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</si>
  <si>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</si>
  <si>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</si>
  <si>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</si>
  <si>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</si>
  <si>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</si>
  <si>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</si>
  <si>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</si>
  <si>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</si>
  <si>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</si>
  <si>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</si>
  <si>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</si>
  <si>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</si>
  <si>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</si>
  <si>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</si>
  <si>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</si>
  <si>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</si>
  <si>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</si>
  <si>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</si>
  <si>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</si>
  <si>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</si>
  <si>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</si>
  <si>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</si>
  <si>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</si>
  <si>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</si>
  <si>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</si>
  <si>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</si>
  <si>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</si>
  <si>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</si>
  <si>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</si>
  <si>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</si>
  <si>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</si>
  <si>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</si>
  <si>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</si>
  <si>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</si>
  <si>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</si>
  <si>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</si>
  <si>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</si>
  <si>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</si>
  <si>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</si>
  <si>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</si>
  <si>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</si>
  <si>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</si>
  <si>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</si>
  <si>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</si>
  <si>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</si>
  <si>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Иные межбюджетные трансферты</t>
  </si>
  <si>
    <t>БЕЗВОЗМЕЗДНЫЕ ПОСТУПЛЕНИЯ ОТ ГОСУДАРСТВЕННЫХ (МУНИЦИПАЛЬНЫХ) ОРГАНИЗАЦИЙ</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</si>
  <si>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</si>
  <si>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</si>
  <si>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</si>
  <si>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</si>
  <si>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</si>
  <si>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</si>
  <si>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</si>
  <si>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</si>
  <si>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</si>
  <si>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</si>
  <si>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Субсидии бюджетам субъектов Российской Федерации на реализацию мероприятий в области мелиорации земель сельскохозяйственного назначения</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</si>
  <si>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</si>
  <si>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</si>
  <si>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Возврат остатков субсидий на реализацию мероприятий по устойчивому развитию сельских территорий из бюджетов субъектов Российской Федерации</t>
  </si>
  <si>
    <t>Плата за размещение отходов производства</t>
  </si>
  <si>
    <t>Плата за размещение твердых коммунальных отходов</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</si>
  <si>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</si>
  <si>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</si>
  <si>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</si>
  <si>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</si>
  <si>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</si>
  <si>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</si>
  <si>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Субсидии бюджетам субъектов Российской Федерации на реализацию мероприятий по обеспечению жильем молодых семей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</si>
  <si>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</si>
  <si>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Возврат остатков субсидий на реализацию мероприятий по обеспечению жильем молодых семей из бюджетов субъектов Российской Федерации</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</si>
  <si>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</si>
  <si>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</si>
  <si>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</si>
  <si>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</si>
  <si>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</si>
  <si>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</si>
  <si>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</si>
  <si>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</si>
  <si>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</si>
  <si>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</si>
  <si>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</si>
  <si>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</si>
  <si>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</si>
  <si>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</si>
  <si>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Возврат остатков субвенций на осуществление отдельных полномочий в области лесных отношений из бюджетов субъектов Российской Федерации</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</si>
  <si>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</si>
  <si>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</si>
  <si>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Межбюджетные трансферты, передаваемые бюджетам субъектов Российской Федерации на создание модельных муниципальных библиотек</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</si>
  <si>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</si>
  <si>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</si>
  <si>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</si>
  <si>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</si>
  <si>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</si>
  <si>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Возврат остатков единой субвенции из бюджетов субъектов Российской Федерации</t>
  </si>
  <si>
    <t>Акцизы на спиртосодержащую продукцию, производимую на территории Российской Федерации</t>
  </si>
  <si>
    <t>Акцизы на средние дистилляты, производимые на территории Российской Федерации</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</si>
  <si>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</si>
  <si>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реализацию программ формирования современной городской среды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</si>
  <si>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</si>
  <si>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</si>
  <si>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</si>
  <si>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</si>
  <si>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</si>
  <si>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</si>
  <si>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</si>
  <si>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государственную регистрацию политических партий и региональных отделений политических партий</t>
  </si>
  <si>
    <t>1 01 01012 02 0000 110</t>
  </si>
  <si>
    <t>1 03 02020 01 0000 110</t>
  </si>
  <si>
    <t>1 03 02130 01 0000 110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</si>
  <si>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</si>
  <si>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1 03 02143 01 0000 110</t>
  </si>
  <si>
    <t>1 03 02142 01 0000 110</t>
  </si>
  <si>
    <t>1 03 02231 01 0000 110</t>
  </si>
  <si>
    <t>1 03 02241 01 0000 110</t>
  </si>
  <si>
    <t>1 03 02251 01 0000 110</t>
  </si>
  <si>
    <t>1 03 02261 01 0000 110</t>
  </si>
  <si>
    <t>1 03 02330 01 0000 110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</si>
  <si>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</si>
  <si>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1 08 02000 01 0000 110</t>
  </si>
  <si>
    <t>1 08 02020 01 0000 110</t>
  </si>
  <si>
    <t>1 08 07131 01 0000 110</t>
  </si>
  <si>
    <t>1 08 07310 01 0000 110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</si>
  <si>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</si>
  <si>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1 11 09060 00 0000 120</t>
  </si>
  <si>
    <t>1 11 09064 01 0000 120</t>
  </si>
  <si>
    <t>1 12 01041 01 0000 120</t>
  </si>
  <si>
    <t>1 12 01042 01 0000 120</t>
  </si>
  <si>
    <t>ДОХОДЫ ОТ ОКАЗАНИЯ ПЛАТНЫХ УСЛУГ И КОМПЕНСАЦИИ ЗАТРАТ ГОСУДАРСТВА</t>
  </si>
  <si>
    <t>1 13 02992 02 0000 130</t>
  </si>
  <si>
    <t>2 02 20000 00 0000 150</t>
  </si>
  <si>
    <t>2 02 40000 00 0000 150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</si>
  <si>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</si>
  <si>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</si>
  <si>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</si>
  <si>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</si>
  <si>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</si>
  <si>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1  03  02210  01  0000 110</t>
  </si>
  <si>
    <t>1 03 02200 01 0000 110</t>
  </si>
  <si>
    <t>1  03  02190  01  0000 110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</si>
  <si>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</si>
  <si>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</si>
  <si>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</si>
  <si>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</si>
  <si>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</si>
  <si>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</si>
  <si>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</si>
  <si>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1  03  02262  01  0000 110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</si>
  <si>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</si>
  <si>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1 08 07510 01 0000 110</t>
  </si>
  <si>
    <t xml:space="preserve">Платежи за добычу полезных ископаемых </t>
  </si>
  <si>
    <t>Платежи за добычу подземных вод</t>
  </si>
  <si>
    <t xml:space="preserve">1 09 03020 00 0000 110 </t>
  </si>
  <si>
    <t xml:space="preserve">1 09 03023 01 0000 110 </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</si>
  <si>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</si>
  <si>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</si>
  <si>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</si>
  <si>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1 16 01000 01 0000 140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</si>
  <si>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</si>
  <si>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</si>
  <si>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</si>
  <si>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</si>
  <si>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</si>
  <si>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</si>
  <si>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</si>
  <si>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</si>
  <si>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</si>
  <si>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1 16 01053 01 0000 140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</si>
  <si>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</si>
  <si>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</si>
  <si>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</si>
  <si>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</si>
  <si>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</si>
  <si>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</si>
  <si>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</si>
  <si>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1 16 01140 01 0000 140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</si>
  <si>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</si>
  <si>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1 16 01150 01 0000 140
</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</si>
  <si>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</si>
  <si>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</si>
  <si>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</si>
  <si>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</si>
  <si>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</si>
  <si>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</si>
  <si>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</si>
  <si>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</si>
  <si>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</si>
  <si>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</si>
  <si>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</si>
  <si>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1 16 01210 01 0000 140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</si>
  <si>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</si>
  <si>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1 16 07000 01 0000 140</t>
  </si>
  <si>
    <t>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</si>
  <si>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</si>
  <si>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</si>
  <si>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</si>
  <si>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</si>
  <si>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</si>
  <si>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</si>
  <si>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Платежи в целях возмещения причиненного ущерба (убытков)</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</si>
  <si>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</si>
  <si>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1 16 10000 00 0000 140</t>
  </si>
  <si>
    <t>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</si>
  <si>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</si>
  <si>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1 16 10022 02 0000 140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</si>
  <si>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</si>
  <si>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</si>
  <si>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</si>
  <si>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1 16 10100 02 0000 140</t>
  </si>
  <si>
    <t>1 16 10122 01 0000 140</t>
  </si>
  <si>
    <t>1 16 10128 01 0000 140</t>
  </si>
  <si>
    <t>1 16 11063 01 0000 140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</si>
  <si>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</si>
  <si>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</si>
  <si>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</si>
  <si>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</si>
  <si>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Дотации бюджетам субъектов Российской Федерации на поддержку мер по обеспечению сбалансированности бюджетов</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</si>
  <si>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</si>
  <si>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</si>
  <si>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</si>
  <si>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</si>
  <si>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</si>
  <si>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детских технопарков "Кванториум"</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</si>
  <si>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</si>
  <si>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</si>
  <si>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</si>
  <si>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</si>
  <si>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</si>
  <si>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</si>
  <si>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</si>
  <si>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</si>
  <si>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</si>
  <si>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</si>
  <si>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</si>
  <si>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</si>
  <si>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</si>
  <si>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</si>
  <si>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</si>
  <si>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</si>
  <si>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</si>
  <si>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</si>
  <si>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</si>
  <si>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</si>
  <si>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</si>
  <si>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реновацию учреждений отрасли культуры</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</si>
  <si>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</si>
  <si>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</si>
  <si>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</si>
  <si>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Доходы бюджетов субъектов Российской Федерации от возврата остатков субсидий на реализацию мероприятий по устойчивому развитию сельских территорий из бюджетов муниципальных образований</t>
  </si>
  <si>
    <t>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</si>
  <si>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</si>
  <si>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</si>
  <si>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</si>
  <si>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</si>
  <si>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</si>
  <si>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Итого</t>
  </si>
  <si>
    <t>Налог на профессиональный доход</t>
  </si>
  <si>
    <t>1 05 06000 01 0000 110</t>
  </si>
  <si>
    <t>Новосибирской области за 2021 год"</t>
  </si>
  <si>
    <t>Кассовое исполнение за 2021 год</t>
  </si>
  <si>
    <t>1 01 02090 01 0000 110</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</si>
  <si>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</si>
  <si>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</si>
  <si>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</si>
  <si>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</si>
  <si>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Сбор за пользование объектами водных биологических ресурсов (исключая внутренние водные объекты)</t>
  </si>
  <si>
    <t>Доходы от операций по управлению остатками средств на едином казначейском счете, зачисляемые в бюджеты субъектов Российской Федерации</t>
  </si>
  <si>
    <t>1 11 02102 02 0000 120</t>
  </si>
  <si>
    <t>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</si>
  <si>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</si>
  <si>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размещения средств бюджетов</t>
  </si>
  <si>
    <t>1 11 02000 00 0000 120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</si>
  <si>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</si>
  <si>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</si>
  <si>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</si>
  <si>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</si>
  <si>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1 11 05072 02 0000 120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</si>
  <si>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</si>
  <si>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</si>
  <si>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</si>
  <si>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</si>
  <si>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</si>
  <si>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</si>
  <si>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</si>
  <si>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</si>
  <si>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</si>
  <si>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1 11 09042 02 0000 120</t>
  </si>
  <si>
    <t>1 11 05026 00 0000 120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</si>
  <si>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</si>
  <si>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</si>
  <si>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</si>
  <si>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</si>
  <si>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</si>
  <si>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</si>
  <si>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</si>
  <si>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</si>
  <si>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</si>
  <si>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1 16 01062 01 0000 140</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</si>
  <si>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</si>
  <si>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</si>
  <si>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1 16 01072 01 0000 140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</si>
  <si>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</si>
  <si>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</si>
  <si>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</si>
  <si>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1 16 01082 01 0000 140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</si>
  <si>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</si>
  <si>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</si>
  <si>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</si>
  <si>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1 16 01092 01 0000 140</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</si>
  <si>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</si>
  <si>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</si>
  <si>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</si>
  <si>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</si>
  <si>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</si>
  <si>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</si>
  <si>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1 16 01102 01 0000 140</t>
  </si>
  <si>
    <t>1 16 01112 01 0000 140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</si>
  <si>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</si>
  <si>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</si>
  <si>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</si>
  <si>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1 16 01121 01 0000 140</t>
  </si>
  <si>
    <t>1 16 01122 01 0000 140</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</si>
  <si>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</si>
  <si>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</si>
  <si>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</si>
  <si>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</si>
  <si>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1 16 01132 01 0000 140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</si>
  <si>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</si>
  <si>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</si>
  <si>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</si>
  <si>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1 16 01142 01 0000 140
</t>
  </si>
  <si>
    <t xml:space="preserve">1 16 01143 01 0000 140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</si>
  <si>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</si>
  <si>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</si>
  <si>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</si>
  <si>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</si>
  <si>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1 16 01152 01 0000 140</t>
  </si>
  <si>
    <t>1 16 01153 01 0000 140</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</si>
  <si>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</si>
  <si>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</si>
  <si>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</si>
  <si>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</si>
  <si>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</si>
  <si>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</si>
  <si>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</si>
  <si>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</si>
  <si>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1 16 01192 01 0000 140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</si>
  <si>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</si>
  <si>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</si>
  <si>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</si>
  <si>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</si>
  <si>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</si>
  <si>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</si>
  <si>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1 16 01205 01 0000 140</t>
  </si>
  <si>
    <t>1 16 01203 01 0000 140</t>
  </si>
  <si>
    <t>1 16 01202 01 0000 140</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</si>
  <si>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</si>
  <si>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</si>
  <si>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</si>
  <si>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</si>
  <si>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</si>
  <si>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</si>
  <si>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</si>
  <si>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</si>
  <si>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1 16 11060 01 0000 140</t>
  </si>
  <si>
    <t>Платежи, уплачиваемые в целях возмещения вреда, причиняемого автомобильным дорогам</t>
  </si>
  <si>
    <t>2 00 00000 00 0000 000</t>
  </si>
  <si>
    <t>2 02 00000 00 0000 000</t>
  </si>
  <si>
    <t>2 02 10000 00 0000 150</t>
  </si>
  <si>
    <t>2 02 15001 02 0000 150</t>
  </si>
  <si>
    <t>2 02 15002 02 0000 150</t>
  </si>
  <si>
    <t>2 02 15009 02 0000 150</t>
  </si>
  <si>
    <t>2 02 15012 02 0000 150</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</si>
  <si>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</si>
  <si>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2 02 15549 02 0000 150</t>
  </si>
  <si>
    <t>2 02 25007 02 0000 150</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</si>
  <si>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</si>
  <si>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</si>
  <si>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2 02 25066 02 0000 150</t>
  </si>
  <si>
    <t>2 02 25081 02 0000 150</t>
  </si>
  <si>
    <t>2 02 25082 02 0000 150</t>
  </si>
  <si>
    <t>2 02 25084 02 0000 150</t>
  </si>
  <si>
    <t>2 02 25086 02 0000 150</t>
  </si>
  <si>
    <t>2 02 25097 02 0000 150</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</si>
  <si>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</si>
  <si>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</si>
  <si>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</si>
  <si>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</si>
  <si>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</si>
  <si>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</si>
  <si>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2 02 25163 02 0000 150</t>
  </si>
  <si>
    <t>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</si>
  <si>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</si>
  <si>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2 02 25170 02 0000 150</t>
  </si>
  <si>
    <t>2 02 25173 02 0000 150</t>
  </si>
  <si>
    <t>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</si>
  <si>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</si>
  <si>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2 02 25201 02 0000 150</t>
  </si>
  <si>
    <t>2 02 25202 02 0000 150</t>
  </si>
  <si>
    <t>2 02 25208 02 0000 150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</si>
  <si>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</si>
  <si>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2 02 25219 02 0000 150</t>
  </si>
  <si>
    <t>2 02 25228 02 0000 150</t>
  </si>
  <si>
    <t>2 02 25229 02 0000 150</t>
  </si>
  <si>
    <t>2 02 25232 02 0000 150</t>
  </si>
  <si>
    <t>2 02 25243 02 0000 150</t>
  </si>
  <si>
    <t>2 02 25255 02 0000 150</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</si>
  <si>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</si>
  <si>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</si>
  <si>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2 02 25259 02 0000 150</t>
  </si>
  <si>
    <t>Субсидии бюджетам субъектов Российской Федерации на государственную поддержку стимулирования увеличения производства масличных культур</t>
  </si>
  <si>
    <t>2 02 25269 02 0000 150</t>
  </si>
  <si>
    <t>Субсидии бюджетам субъектов Российской Федерации на закупку контейнеров для раздельного накопления твердых коммунальных отходов</t>
  </si>
  <si>
    <t>2 02 25291 02 0000 150</t>
  </si>
  <si>
    <t>2 02 25299 02 0000 150</t>
  </si>
  <si>
    <t>2 02 25302 02 0000 150</t>
  </si>
  <si>
    <t>2 02 25304 02 0000 150</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</si>
  <si>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</si>
  <si>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</si>
  <si>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</si>
  <si>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</si>
  <si>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2 02 25402 02 0000 150</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</si>
  <si>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</si>
  <si>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</si>
  <si>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</si>
  <si>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</si>
  <si>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2 02 25423 02 0000 150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</si>
  <si>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</si>
  <si>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2 02 25462 02 0000 150</t>
  </si>
  <si>
    <t>2 02 25466 02 0000 150</t>
  </si>
  <si>
    <t>2 02 25467 02 0000 150</t>
  </si>
  <si>
    <t>2 02 25480 02 0000 150</t>
  </si>
  <si>
    <t>2 02 25481 02 0000 150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</si>
  <si>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</si>
  <si>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2 02 25491 02 0000 150</t>
  </si>
  <si>
    <t>2 02 25497 02 0000 150</t>
  </si>
  <si>
    <t>2 02 25502 02 0000 150</t>
  </si>
  <si>
    <t>2 02 25508 02 0000 150</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</si>
  <si>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</si>
  <si>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</si>
  <si>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2 02 25516 02 0000 150</t>
  </si>
  <si>
    <t>2 02 25517 02 0000 150</t>
  </si>
  <si>
    <t>2 02 25519 02 0000 150</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</si>
  <si>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</si>
  <si>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</si>
  <si>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2 02 25525 02 0000 150</t>
  </si>
  <si>
    <t>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</si>
  <si>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</si>
  <si>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2 02 25554 02 0000 150</t>
  </si>
  <si>
    <t>2 02 25555 02 0000 150</t>
  </si>
  <si>
    <t>2 02 25568 02 0000 150</t>
  </si>
  <si>
    <t>2 02 25576 02 0000 150</t>
  </si>
  <si>
    <t>2 02 25586 02 0000 150</t>
  </si>
  <si>
    <t>2 02 25589 02 0000 150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</si>
  <si>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</si>
  <si>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2 02 27139 02 0000 150</t>
  </si>
  <si>
    <t>2 02 27576 02 0000 150</t>
  </si>
  <si>
    <t>2 02 29001 02 0000 150</t>
  </si>
  <si>
    <t>Субсидии бюджетам субъектов Российской Федерации за счет средств резервного фонда Правительства Российской Федерации</t>
  </si>
  <si>
    <t>2 02 30000 00 0000 150</t>
  </si>
  <si>
    <t>2 02 35067 02 0000 150</t>
  </si>
  <si>
    <t>2 02 35090 02 0000 150</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</si>
  <si>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</si>
  <si>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</si>
  <si>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2 02 35120 02 0000 150</t>
  </si>
  <si>
    <t>2 02 35128 02 0000 150</t>
  </si>
  <si>
    <t>2 02 35129 02 0000 150</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</si>
  <si>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</si>
  <si>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</si>
  <si>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2 02 35135 02 0000 150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</si>
  <si>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</si>
  <si>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2 02 35137 02 0000 150</t>
  </si>
  <si>
    <t>2 02 35176 02 0000 150</t>
  </si>
  <si>
    <t>2 02 35220 02 0000 150</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</si>
  <si>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</si>
  <si>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</si>
  <si>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2 02 35250 02 0000 150</t>
  </si>
  <si>
    <t>2 02 35260 02 0000 150</t>
  </si>
  <si>
    <t>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</si>
  <si>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</si>
  <si>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</si>
  <si>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</si>
  <si>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</si>
  <si>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</si>
  <si>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</si>
  <si>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</si>
  <si>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2 02 35429 02 0000 150</t>
  </si>
  <si>
    <t>2 02 35430 02 0000 150</t>
  </si>
  <si>
    <t>2 02 35431 02 0000 150</t>
  </si>
  <si>
    <t>2 02 35432 02 0000 150</t>
  </si>
  <si>
    <t>2 02 35460 02 0000 150</t>
  </si>
  <si>
    <t>2 02 35469 02 0000 150</t>
  </si>
  <si>
    <t>Субвенции бюджетам субъектов Российской Федерации на проведение Всероссийской переписи населения 2020 года</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</si>
  <si>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</si>
  <si>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</si>
  <si>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2 02 35900 02 0000 150</t>
  </si>
  <si>
    <t>2 02 45141 02 0000 150</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</si>
  <si>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</si>
  <si>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</si>
  <si>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2 02 45161 02 0000 150</t>
  </si>
  <si>
    <t>2 02 45190 02 0000 150</t>
  </si>
  <si>
    <t>2 02 45192 02 0000 150</t>
  </si>
  <si>
    <t>2 02 45198 02 0000 150</t>
  </si>
  <si>
    <t>2 02 45216 02 0000 150</t>
  </si>
  <si>
    <t>2 02 45252 02 0000 150</t>
  </si>
  <si>
    <t>2 02 45296 02 0000 150</t>
  </si>
  <si>
    <t>2 02 45303 02 0000 150</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</si>
  <si>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</si>
  <si>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</si>
  <si>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2 02 45390 02 0000 150</t>
  </si>
  <si>
    <t>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</si>
  <si>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качественные дороги"</t>
  </si>
  <si>
    <t>2 02 45424 02 0000 150</t>
  </si>
  <si>
    <t>2 02 45433 02 0000 150</t>
  </si>
  <si>
    <t>2 02 45454 02 0000 150</t>
  </si>
  <si>
    <t>2 02 45455 02 0000 150</t>
  </si>
  <si>
    <t>2 02 45468 02 0000 150</t>
  </si>
  <si>
    <t>2 02 45472 02 0000 150</t>
  </si>
  <si>
    <t>2 02 45476 02 0000 150</t>
  </si>
  <si>
    <t>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</si>
  <si>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</si>
  <si>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</si>
  <si>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</si>
  <si>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2 02 49001 02 0000 150</t>
  </si>
  <si>
    <t>2 03 02000 00 0000 150</t>
  </si>
  <si>
    <t>2 03 02030 02 0000 150</t>
  </si>
  <si>
    <t>2 03 02040 02 0000 150</t>
  </si>
  <si>
    <t>2 03 02080 02 0000 150</t>
  </si>
  <si>
    <t>2 03 02099 02 0000 150</t>
  </si>
  <si>
    <t>Прочие безвозмездные поступления от государственных (муниципальных) организаций в бюджеты субъектов Российской Федерации</t>
  </si>
  <si>
    <t>2 04 02000 00 0000 150</t>
  </si>
  <si>
    <t>БЕЗВОЗМЕЗДНЫЕ ПОСТУПЛЕНИЯ ОТ НЕГОСУДАРСТВЕННЫХ ОРГАНИЗАЦИЙ</t>
  </si>
  <si>
    <t>2 04 02010 02 0000 150</t>
  </si>
  <si>
    <t>Предоставление негосударственными организациями грантов для получателей средств бюджетов субъектов Российской Федерации</t>
  </si>
  <si>
    <t>2 18 00000 00 0000 150</t>
  </si>
  <si>
    <t>2 18 25018 02 0000 150</t>
  </si>
  <si>
    <t>2 18 25064 02 0000 150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</si>
  <si>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</si>
  <si>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2 18 25163 02 0000 150</t>
  </si>
  <si>
    <t>Доходы бюджетов субъектов Российской Федерации от возврата остатков субсидий на создание системы долговременного ухода за гражданами пожилого возраста и инвалидами из бюджетов муниципальных образований</t>
  </si>
  <si>
    <t>2 18 25169 02 0000 150</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</si>
  <si>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</si>
  <si>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</si>
  <si>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</si>
  <si>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</si>
  <si>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</si>
  <si>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</si>
  <si>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</si>
  <si>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2 18 25467 02 0000 150</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</si>
  <si>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</si>
  <si>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</si>
  <si>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</si>
  <si>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</si>
  <si>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</si>
  <si>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</si>
  <si>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2 18 25567 02 0000 150</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</si>
  <si>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</si>
  <si>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</si>
  <si>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</si>
  <si>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</si>
  <si>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</si>
  <si>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</si>
  <si>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</si>
  <si>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</si>
  <si>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2 18 35134 02 0000 150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</si>
  <si>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муниципальных образований</t>
  </si>
  <si>
    <t>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</si>
  <si>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</si>
  <si>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2 18 35176 02 0000 150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</si>
  <si>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муниципальных образований</t>
  </si>
  <si>
    <t>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</si>
  <si>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</si>
  <si>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</si>
  <si>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</si>
  <si>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2 18 45856 02 0000 150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</si>
  <si>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муниципальных образований</t>
  </si>
  <si>
    <t>2 18 60010 02 0000 150</t>
  </si>
  <si>
    <t>2 18 02010 02 0000 150</t>
  </si>
  <si>
    <t>2 18 02020 02 0000 150</t>
  </si>
  <si>
    <t>2 18 02030 02 0000 150</t>
  </si>
  <si>
    <t>2 19 00000 00 0000 150</t>
  </si>
  <si>
    <t>2 19 25007 02 0000 150</t>
  </si>
  <si>
    <t>Возврат остатков субсидий на выплату региональных социальных доплат к пенсии из бюджетов субъектов Российской Федерации</t>
  </si>
  <si>
    <t>2 19 25018 02 0000 150</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</si>
  <si>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</si>
  <si>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</si>
  <si>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2 19 25064 02 0000 150</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</si>
  <si>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</si>
  <si>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</si>
  <si>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</si>
  <si>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</si>
  <si>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</si>
  <si>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2 19 25169 02 0000 150</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</si>
  <si>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</si>
  <si>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2 19 25189 02 0000 150</t>
  </si>
  <si>
    <t>Возврат остатков субсидий на создание центров выявления и поддержки одаренных детей из бюджетов субъектов Российской Федерации</t>
  </si>
  <si>
    <t>2 19 25210 02 0000 150</t>
  </si>
  <si>
    <t>Возврат остатков субсидий на обеспечение образовательных организаций материально-технической базой для внедрения цифровой образовательной среды из бюджетов субъектов Российской Федерации</t>
  </si>
  <si>
    <t>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</si>
  <si>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</si>
  <si>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2 19 25232 02 0000 150</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</si>
  <si>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</si>
  <si>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</si>
  <si>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</si>
  <si>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</si>
  <si>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</si>
  <si>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</si>
  <si>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</si>
  <si>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</si>
  <si>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2 19 25382 02 0000 150</t>
  </si>
  <si>
    <t>2 19 25462 02 0000 150</t>
  </si>
  <si>
    <t>2 19 25467 02 0000 150</t>
  </si>
  <si>
    <t>2 19 25497 02 0000 150</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</si>
  <si>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</si>
  <si>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</si>
  <si>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</si>
  <si>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</si>
  <si>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2 19 25537 02 0000 150</t>
  </si>
  <si>
    <t>Возврат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t>
  </si>
  <si>
    <t>2 19 25538 02 0000 150</t>
  </si>
  <si>
    <t>Возврат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t>
  </si>
  <si>
    <t>2 19 25539 02 0000 150</t>
  </si>
  <si>
    <t>2 19 25543 02 0000 150</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</si>
  <si>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</si>
  <si>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</si>
  <si>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2 19 25567 02 0000 150</t>
  </si>
  <si>
    <t>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</si>
  <si>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</si>
  <si>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</si>
  <si>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</si>
  <si>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</si>
  <si>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</si>
  <si>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2 19 35129 02 0000 150</t>
  </si>
  <si>
    <t>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</si>
  <si>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</si>
  <si>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</si>
  <si>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</si>
  <si>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</si>
  <si>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</si>
  <si>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2 19 35220 02 0000 150</t>
  </si>
  <si>
    <t>2 19 35250 02 0000 150</t>
  </si>
  <si>
    <t>2 19 35270 02 0000 150</t>
  </si>
  <si>
    <t>2 19 35290 02 0000 150</t>
  </si>
  <si>
    <t>2 19 35380 02 0000 150</t>
  </si>
  <si>
    <t>2 19 35429 02 0000 150</t>
  </si>
  <si>
    <t>Возврат остатков субвенций на увеличение площади лесовосстановления из бюджетов субъектов Российской Федерации</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</si>
  <si>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</si>
  <si>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</si>
  <si>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2 19 35573 02 0000 150</t>
  </si>
  <si>
    <t>2 19 35900 02 0000 150</t>
  </si>
  <si>
    <t>2 19 45109 02 0000 150</t>
  </si>
  <si>
    <t>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</si>
  <si>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2 19 45159 02 0000 150</t>
  </si>
  <si>
    <t>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</si>
  <si>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2 19 45198 02 0000 150</t>
  </si>
  <si>
    <t>Возврат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</si>
  <si>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</si>
  <si>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</si>
  <si>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2 19 45393 02 0000 150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</si>
  <si>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</si>
  <si>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2 19 45480 02 0000 150</t>
  </si>
  <si>
    <t>2 19 45830 02 0000 150</t>
  </si>
  <si>
    <t>Возврат остатков иных межбюджетных трансфертов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из бюджетов субъектов Российской Федерации</t>
  </si>
  <si>
    <t>2 19 45833 02 0000 150</t>
  </si>
  <si>
    <t>Возврат остатков иных межбюджетных трансфертов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из бюджетов субъектов Российской Федерации</t>
  </si>
  <si>
    <t>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</si>
  <si>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</si>
  <si>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2 19 45837 02 0000 150</t>
  </si>
  <si>
    <t>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осуществления оплаты отпусков и выплаты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 в том числе в целях компенсации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</si>
  <si>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2 19 45856 02 0000 150</t>
  </si>
  <si>
    <t>Возврат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субъектов Российской Федерации</t>
  </si>
  <si>
    <t>2 19 51360 02 0000 150</t>
  </si>
  <si>
    <t>2 19 90000 02 0000 150</t>
  </si>
  <si>
    <t>_______________________</t>
  </si>
  <si>
    <t>Кассовое исполнение доходов областного бюджета за 2021 год по кодам видов доходов, подвидов доходов классификации доходов бюджетов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</si>
</sst>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Red]\-#,##0.0;0.0"/>
    <numFmt numFmtId="166" formatCode="#,##0.0_ ;\-#,##0.0\ "/>
  </numFmts>
  <fonts count="12" x14ac:knownFonts="1">
    <font>
      <sz val="11"/>
      <color theme="1"/>
      <name val="Calibri"/>
      <family val="2"/>
      <charset val="204"/>
      <scheme val="minor"/>
    </font>
    <font>
      <sz val="10"/>
      <name val="Arial"/>
      <family val="2"/>
      <charset val="204"/>
    </font>
    <font>
      <sz val="12"/>
      <name val="Arial"/>
      <family val="2"/>
      <charset val="204"/>
    </font>
    <font>
      <sz val="12"/>
      <name val="Times New Roman Cyr"/>
      <family val="1"/>
      <charset val="204"/>
    </font>
    <font>
      <sz val="8"/>
      <name val="Arial"/>
      <family val="2"/>
      <charset val="204"/>
    </font>
    <font>
      <sz val="10"/>
      <name val="Times New Roman"/>
      <family val="1"/>
      <charset val="204"/>
    </font>
    <font>
      <b/>
      <sz val="10"/>
      <name val="Times New Roman"/>
      <family val="1"/>
      <charset val="204"/>
    </font>
    <font>
      <b/>
      <sz val="10"/>
      <name val="Arial"/>
      <family val="2"/>
      <charset val="204"/>
    </font>
    <font>
      <sz val="10"/>
      <name val="Arial"/>
      <family val="2"/>
      <charset val="204"/>
    </font>
    <font>
      <sz val="8"/>
      <color rgb="FF000000"/>
      <name val="Arial"/>
      <family val="2"/>
      <charset val="204"/>
    </font>
    <font>
      <b/>
      <sz val="10"/>
      <name val="Times"/>
      <family val="1"/>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0" fontId="1" fillId="0" borderId="0"/>
    <xf numFmtId="0" fontId="1" fillId="0" borderId="0"/>
    <xf numFmtId="0" fontId="1" fillId="0" borderId="0"/>
    <xf numFmtId="0" fontId="1" fillId="0" borderId="0"/>
    <xf numFmtId="0" fontId="8" fillId="0" borderId="0"/>
    <xf numFmtId="0" fontId="1" fillId="0" borderId="0"/>
    <xf numFmtId="0" fontId="9" fillId="0" borderId="2">
      <alignment horizontal="left" wrapText="1" indent="2"/>
    </xf>
    <xf numFmtId="49" fontId="9" fillId="0" borderId="3">
      <alignment horizontal="center"/>
    </xf>
  </cellStyleXfs>
  <cellXfs count="48">
    <xf numFmtId="0" fontId="0" fillId="0" borderId="0" xfId="0"/>
    <xf numFmtId="0" fontId="2" fillId="0" borderId="0" xfId="1" applyFont="1"/>
    <xf numFmtId="0" fontId="1" fillId="0" borderId="0" xfId="1"/>
    <xf numFmtId="0" fontId="4" fillId="0" borderId="0" xfId="1" applyNumberFormat="1" applyFont="1" applyFill="1" applyAlignment="1" applyProtection="1">
      <protection hidden="1"/>
    </xf>
    <xf numFmtId="0" fontId="6" fillId="0" borderId="1" xfId="0" applyFont="1" applyFill="1" applyBorder="1" applyAlignment="1">
      <alignment horizontal="center" vertical="center" wrapText="1"/>
    </xf>
    <xf numFmtId="164" fontId="6" fillId="0" borderId="1" xfId="1" applyNumberFormat="1" applyFont="1" applyFill="1" applyBorder="1" applyAlignment="1">
      <alignment horizontal="center" vertical="center"/>
    </xf>
    <xf numFmtId="0" fontId="7" fillId="0" borderId="0" xfId="1" applyFont="1" applyAlignment="1"/>
    <xf numFmtId="0" fontId="1" fillId="0" borderId="0" xfId="1" applyAlignment="1"/>
    <xf numFmtId="0" fontId="5" fillId="0" borderId="1" xfId="1" applyNumberFormat="1" applyFont="1" applyFill="1" applyBorder="1" applyAlignment="1" applyProtection="1">
      <alignment horizontal="justify" vertical="top" wrapText="1"/>
      <protection hidden="1"/>
    </xf>
    <xf numFmtId="0" fontId="5" fillId="0" borderId="1" xfId="1" applyNumberFormat="1" applyFont="1" applyFill="1" applyBorder="1" applyAlignment="1" applyProtection="1">
      <alignment horizontal="left" vertical="top" wrapText="1"/>
      <protection hidden="1"/>
    </xf>
    <xf numFmtId="164" fontId="5" fillId="0" borderId="1" xfId="1" applyNumberFormat="1" applyFont="1" applyFill="1" applyBorder="1" applyAlignment="1">
      <alignment horizontal="center" vertical="center"/>
    </xf>
    <xf numFmtId="0" fontId="6" fillId="0" borderId="1" xfId="1" applyNumberFormat="1" applyFont="1" applyFill="1" applyBorder="1" applyAlignment="1" applyProtection="1">
      <alignment horizontal="justify" vertical="top" wrapText="1"/>
      <protection hidden="1"/>
    </xf>
    <xf numFmtId="0" fontId="1" fillId="0" borderId="0" xfId="1" applyFill="1" applyAlignment="1"/>
    <xf numFmtId="0" fontId="7" fillId="2" borderId="0" xfId="1" applyFont="1" applyFill="1" applyAlignment="1"/>
    <xf numFmtId="0" fontId="7" fillId="3" borderId="0" xfId="1" applyFont="1" applyFill="1" applyAlignment="1"/>
    <xf numFmtId="0" fontId="1" fillId="0" borderId="0" xfId="1" applyFont="1" applyAlignment="1"/>
    <xf numFmtId="0" fontId="3" fillId="0" borderId="0" xfId="0" applyFont="1" applyFill="1" applyBorder="1" applyAlignment="1">
      <alignment horizontal="right" vertical="top" wrapText="1"/>
    </xf>
    <xf numFmtId="0" fontId="5" fillId="0" borderId="0" xfId="1" applyFont="1" applyFill="1" applyAlignment="1" applyProtection="1">
      <alignment horizontal="right"/>
      <protection hidden="1"/>
    </xf>
    <xf numFmtId="0" fontId="5"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6" fillId="0" borderId="1" xfId="0" applyFont="1" applyFill="1" applyBorder="1" applyAlignment="1">
      <alignment horizontal="justify" vertical="top" wrapText="1"/>
    </xf>
    <xf numFmtId="0" fontId="5" fillId="0" borderId="1" xfId="0" applyFont="1" applyFill="1" applyBorder="1" applyAlignment="1">
      <alignment horizontal="justify" vertical="top" wrapText="1"/>
    </xf>
    <xf numFmtId="0" fontId="1" fillId="0" borderId="0" xfId="1" applyFont="1" applyFill="1"/>
    <xf numFmtId="0" fontId="5" fillId="0" borderId="1" xfId="0" applyFont="1" applyFill="1" applyBorder="1" applyAlignment="1">
      <alignment horizontal="justify" vertical="center" wrapText="1"/>
    </xf>
    <xf numFmtId="0" fontId="3" fillId="0" borderId="0" xfId="0" applyFont="1" applyFill="1" applyBorder="1" applyAlignment="1">
      <alignment horizontal="right" vertical="top" wrapText="1"/>
    </xf>
    <xf numFmtId="0" fontId="6" fillId="0" borderId="1" xfId="1" applyFont="1" applyFill="1" applyBorder="1" applyAlignment="1">
      <alignment horizontal="center" vertical="center"/>
    </xf>
    <xf numFmtId="0" fontId="5" fillId="0" borderId="1" xfId="0" applyFont="1" applyFill="1" applyBorder="1" applyAlignment="1">
      <alignment horizontal="justify" vertical="top"/>
    </xf>
    <xf numFmtId="3" fontId="5" fillId="0" borderId="1" xfId="1" applyNumberFormat="1" applyFont="1" applyFill="1" applyBorder="1" applyAlignment="1">
      <alignment horizontal="center" vertical="center"/>
    </xf>
    <xf numFmtId="0" fontId="5" fillId="0" borderId="1" xfId="1" applyNumberFormat="1" applyFont="1" applyFill="1" applyBorder="1" applyAlignment="1" applyProtection="1">
      <alignment horizontal="justify" vertical="top"/>
      <protection hidden="1"/>
    </xf>
    <xf numFmtId="0" fontId="5" fillId="2" borderId="1" xfId="0" applyFont="1" applyFill="1" applyBorder="1"/>
    <xf numFmtId="0" fontId="5" fillId="2" borderId="1" xfId="0" applyNumberFormat="1" applyFont="1" applyFill="1" applyBorder="1" applyAlignment="1" applyProtection="1">
      <alignment horizontal="left" vertical="top" wrapText="1"/>
      <protection hidden="1"/>
    </xf>
    <xf numFmtId="0" fontId="6" fillId="2" borderId="1" xfId="0" applyNumberFormat="1" applyFont="1" applyFill="1" applyBorder="1" applyAlignment="1" applyProtection="1">
      <alignment horizontal="left" vertical="top" wrapText="1"/>
      <protection hidden="1"/>
    </xf>
    <xf numFmtId="0" fontId="2" fillId="0" borderId="0" xfId="1" applyFont="1" applyFill="1" applyAlignment="1">
      <alignment horizontal="center"/>
    </xf>
    <xf numFmtId="0" fontId="2" fillId="0" borderId="0" xfId="1" applyNumberFormat="1" applyFont="1" applyFill="1" applyAlignment="1" applyProtection="1">
      <alignment horizontal="center"/>
      <protection hidden="1"/>
    </xf>
    <xf numFmtId="0" fontId="2" fillId="0" borderId="0" xfId="1" applyNumberFormat="1" applyFont="1" applyFill="1" applyBorder="1" applyAlignment="1" applyProtection="1">
      <alignment horizontal="center"/>
      <protection hidden="1"/>
    </xf>
    <xf numFmtId="0" fontId="4" fillId="0" borderId="0" xfId="1" applyNumberFormat="1" applyFont="1" applyFill="1" applyAlignment="1" applyProtection="1">
      <alignment horizontal="center"/>
      <protection hidden="1"/>
    </xf>
    <xf numFmtId="0" fontId="6" fillId="2" borderId="1" xfId="0" applyFont="1" applyFill="1" applyBorder="1" applyAlignment="1">
      <alignment horizontal="center"/>
    </xf>
    <xf numFmtId="0" fontId="5" fillId="2" borderId="1" xfId="0" applyFont="1" applyFill="1" applyBorder="1" applyAlignment="1">
      <alignment horizontal="center"/>
    </xf>
    <xf numFmtId="0" fontId="1" fillId="0" borderId="0" xfId="1" applyFont="1" applyFill="1" applyAlignment="1">
      <alignment horizontal="center"/>
    </xf>
    <xf numFmtId="165" fontId="6" fillId="2" borderId="1" xfId="0" applyNumberFormat="1" applyFont="1" applyFill="1" applyBorder="1" applyAlignment="1" applyProtection="1">
      <alignment horizontal="center" vertical="center"/>
      <protection hidden="1"/>
    </xf>
    <xf numFmtId="165" fontId="5" fillId="2" borderId="1" xfId="0" applyNumberFormat="1" applyFont="1" applyFill="1" applyBorder="1" applyAlignment="1" applyProtection="1">
      <alignment horizontal="center" vertical="center"/>
      <protection hidden="1"/>
    </xf>
    <xf numFmtId="164" fontId="6" fillId="0" borderId="1" xfId="1" applyNumberFormat="1" applyFont="1" applyFill="1" applyBorder="1"/>
    <xf numFmtId="166" fontId="5" fillId="2" borderId="1" xfId="0" applyNumberFormat="1" applyFont="1" applyFill="1" applyBorder="1" applyAlignment="1" applyProtection="1">
      <alignment horizontal="center" vertical="center"/>
      <protection hidden="1"/>
    </xf>
    <xf numFmtId="0" fontId="1" fillId="0" borderId="0" xfId="1" applyFont="1" applyFill="1" applyAlignment="1">
      <alignment horizontal="center"/>
    </xf>
    <xf numFmtId="0" fontId="10" fillId="0" borderId="1" xfId="1" applyFont="1" applyFill="1" applyBorder="1" applyAlignment="1">
      <alignment horizontal="left"/>
    </xf>
    <xf numFmtId="0" fontId="3" fillId="0" borderId="0" xfId="0" applyFont="1" applyFill="1" applyAlignment="1">
      <alignment horizontal="right" vertical="top" wrapText="1"/>
    </xf>
    <xf numFmtId="0" fontId="3" fillId="0" borderId="0" xfId="0" applyFont="1" applyFill="1" applyBorder="1" applyAlignment="1">
      <alignment horizontal="right" vertical="top" wrapText="1"/>
    </xf>
    <xf numFmtId="0" fontId="11" fillId="0" borderId="0" xfId="3" applyNumberFormat="1" applyFont="1" applyFill="1" applyBorder="1" applyAlignment="1" applyProtection="1">
      <alignment horizontal="center" vertical="center" wrapText="1"/>
      <protection hidden="1"/>
    </xf>
  </cellXfs>
  <cellStyles count="9">
    <cellStyle name="xl31" xfId="7"/>
    <cellStyle name="xl43" xfId="8"/>
    <cellStyle name="Обычный" xfId="0" builtinId="0"/>
    <cellStyle name="Обычный 2" xfId="1"/>
    <cellStyle name="Обычный 2 2" xfId="6"/>
    <cellStyle name="Обычный 2 3" xfId="2"/>
    <cellStyle name="Обычный 2 4" xfId="4"/>
    <cellStyle name="Обычный 3" xfId="5"/>
    <cellStyle name="Обычный_tmp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P493"/>
  <sheetViews>
    <sheetView showGridLines="0" tabSelected="1" zoomScale="90" zoomScaleNormal="90" zoomScaleSheetLayoutView="100" workbookViewId="0">
      <selection activeCell="A6" sqref="A6:C6"/>
    </sheetView>
  </sheetViews>
  <sheetFormatPr defaultColWidth="9.140625" defaultRowHeight="12.75" x14ac:dyDescent="0.2"/>
  <cols>
    <col min="1" max="1" width="24.5703125" style="38" customWidth="1"/>
    <col min="2" max="2" width="60.140625" style="22" customWidth="1"/>
    <col min="3" max="3" width="15.42578125" style="22" bestFit="1" customWidth="1"/>
    <col min="4" max="179" width="9.140625" style="2" customWidth="1"/>
    <col min="180" max="16384" width="9.140625" style="2"/>
  </cols>
  <sheetData>
    <row r="1" spans="1:3" s="1" customFormat="1" ht="15.75" x14ac:dyDescent="0.2">
      <c r="A1" s="32"/>
      <c r="B1" s="45" t="s">
        <v>200</v>
      </c>
      <c r="C1" s="45"/>
    </row>
    <row r="2" spans="1:3" s="1" customFormat="1" ht="15.75" x14ac:dyDescent="0.2">
      <c r="A2" s="33"/>
      <c r="B2" s="45" t="s">
        <v>0</v>
      </c>
      <c r="C2" s="45"/>
    </row>
    <row r="3" spans="1:3" s="1" customFormat="1" ht="15.75" x14ac:dyDescent="0.2">
      <c r="A3" s="34"/>
      <c r="B3" s="46" t="s">
        <v>1</v>
      </c>
      <c r="C3" s="46"/>
    </row>
    <row r="4" spans="1:3" s="1" customFormat="1" ht="15.75" x14ac:dyDescent="0.2">
      <c r="A4" s="34"/>
      <c r="B4" s="46" t="s">
        <v>553</v>
      </c>
      <c r="C4" s="46"/>
    </row>
    <row r="5" spans="1:3" s="1" customFormat="1" ht="15.75" x14ac:dyDescent="0.2">
      <c r="A5" s="34"/>
      <c r="B5" s="16"/>
      <c r="C5" s="24"/>
    </row>
    <row r="6" spans="1:3" s="1" customFormat="1" ht="33.75" customHeight="1" x14ac:dyDescent="0.2">
      <c r="A6" s="47" t="s">
        <v>969</v>
      </c>
      <c r="B6" s="47"/>
      <c r="C6" s="47"/>
    </row>
    <row r="7" spans="1:3" x14ac:dyDescent="0.2">
      <c r="A7" s="35"/>
      <c r="B7" s="3"/>
      <c r="C7" s="17" t="s">
        <v>2</v>
      </c>
    </row>
    <row r="8" spans="1:3" ht="38.25" x14ac:dyDescent="0.2">
      <c r="A8" s="4" t="s">
        <v>201</v>
      </c>
      <c r="B8" s="4" t="s">
        <v>202</v>
      </c>
      <c r="C8" s="4" t="s">
        <v>554</v>
      </c>
    </row>
    <row r="9" spans="1:3" s="6" customFormat="1" x14ac:dyDescent="0.2">
      <c r="A9" s="18" t="s">
        <v>203</v>
      </c>
      <c r="B9" s="20" t="s">
        <v>204</v>
      </c>
      <c r="C9" s="5">
        <f>C10+C23+C51+C63+C71+C80+C106+C122+C151+C172+C188+C198+C201+C270</f>
        <v>163299905.29999995</v>
      </c>
    </row>
    <row r="10" spans="1:3" s="6" customFormat="1" x14ac:dyDescent="0.2">
      <c r="A10" s="18" t="s">
        <v>205</v>
      </c>
      <c r="B10" s="20" t="s">
        <v>206</v>
      </c>
      <c r="C10" s="5">
        <f>C11+C15</f>
        <v>106916355.90000001</v>
      </c>
    </row>
    <row r="11" spans="1:3" s="6" customFormat="1" x14ac:dyDescent="0.2">
      <c r="A11" s="18" t="s">
        <v>207</v>
      </c>
      <c r="B11" s="20" t="s">
        <v>208</v>
      </c>
      <c r="C11" s="5">
        <f>C12</f>
        <v>58058158.299999997</v>
      </c>
    </row>
    <row r="12" spans="1:3" s="7" customFormat="1" ht="25.5" x14ac:dyDescent="0.2">
      <c r="A12" s="18" t="s">
        <v>209</v>
      </c>
      <c r="B12" s="21" t="s">
        <v>210</v>
      </c>
      <c r="C12" s="10">
        <f>C13+C14</f>
        <v>58058158.299999997</v>
      </c>
    </row>
    <row r="13" spans="1:3" s="7" customFormat="1" ht="38.25" x14ac:dyDescent="0.2">
      <c r="A13" s="18" t="s">
        <v>402</v>
      </c>
      <c r="B13" s="8" t="s">
        <v>108</v>
      </c>
      <c r="C13" s="10">
        <v>57165732.299999997</v>
      </c>
    </row>
    <row r="14" spans="1:3" s="7" customFormat="1" ht="38.25" x14ac:dyDescent="0.2">
      <c r="A14" s="18" t="s">
        <v>109</v>
      </c>
      <c r="B14" s="8" t="s">
        <v>110</v>
      </c>
      <c r="C14" s="10">
        <v>892426</v>
      </c>
    </row>
    <row r="15" spans="1:3" s="6" customFormat="1" x14ac:dyDescent="0.2">
      <c r="A15" s="18" t="s">
        <v>211</v>
      </c>
      <c r="B15" s="20" t="s">
        <v>212</v>
      </c>
      <c r="C15" s="5">
        <f>SUM(C16:C22)</f>
        <v>48858197.600000001</v>
      </c>
    </row>
    <row r="16" spans="1:3" s="7" customFormat="1" ht="54" customHeight="1" x14ac:dyDescent="0.2">
      <c r="A16" s="18" t="s">
        <v>111</v>
      </c>
      <c r="B16" s="8" t="s">
        <v>112</v>
      </c>
      <c r="C16" s="10">
        <v>43419315.200000003</v>
      </c>
    </row>
    <row r="17" spans="1:3" s="7" customFormat="1" ht="89.25" x14ac:dyDescent="0.2">
      <c r="A17" s="18" t="s">
        <v>113</v>
      </c>
      <c r="B17" s="8" t="s">
        <v>114</v>
      </c>
      <c r="C17" s="10">
        <v>424334.8</v>
      </c>
    </row>
    <row r="18" spans="1:3" s="7" customFormat="1" ht="38.25" x14ac:dyDescent="0.2">
      <c r="A18" s="18" t="s">
        <v>115</v>
      </c>
      <c r="B18" s="8" t="s">
        <v>116</v>
      </c>
      <c r="C18" s="10">
        <v>955265.2</v>
      </c>
    </row>
    <row r="19" spans="1:3" s="7" customFormat="1" ht="63.75" x14ac:dyDescent="0.2">
      <c r="A19" s="18" t="s">
        <v>117</v>
      </c>
      <c r="B19" s="8" t="s">
        <v>118</v>
      </c>
      <c r="C19" s="10">
        <v>835591</v>
      </c>
    </row>
    <row r="20" spans="1:3" s="7" customFormat="1" ht="76.5" x14ac:dyDescent="0.2">
      <c r="A20" s="18" t="s">
        <v>119</v>
      </c>
      <c r="B20" s="8" t="s">
        <v>559</v>
      </c>
      <c r="C20" s="10">
        <v>4470.5</v>
      </c>
    </row>
    <row r="21" spans="1:3" s="7" customFormat="1" ht="63.75" x14ac:dyDescent="0.2">
      <c r="A21" s="18" t="s">
        <v>556</v>
      </c>
      <c r="B21" s="8" t="s">
        <v>557</v>
      </c>
      <c r="C21" s="10">
        <v>3216284.3</v>
      </c>
    </row>
    <row r="22" spans="1:3" s="7" customFormat="1" ht="76.5" x14ac:dyDescent="0.2">
      <c r="A22" s="18" t="s">
        <v>555</v>
      </c>
      <c r="B22" s="8" t="s">
        <v>558</v>
      </c>
      <c r="C22" s="10">
        <v>2936.6</v>
      </c>
    </row>
    <row r="23" spans="1:3" s="6" customFormat="1" ht="25.5" x14ac:dyDescent="0.2">
      <c r="A23" s="18" t="s">
        <v>213</v>
      </c>
      <c r="B23" s="20" t="s">
        <v>214</v>
      </c>
      <c r="C23" s="5">
        <f>C24</f>
        <v>22497488.400000002</v>
      </c>
    </row>
    <row r="24" spans="1:3" s="6" customFormat="1" ht="25.5" x14ac:dyDescent="0.2">
      <c r="A24" s="18" t="s">
        <v>215</v>
      </c>
      <c r="B24" s="20" t="s">
        <v>216</v>
      </c>
      <c r="C24" s="5">
        <f>C25+C27+C28+C29+C30+C31+C38+C41+C44+C47+C50+C34+C35+C36+C37</f>
        <v>22497488.400000002</v>
      </c>
    </row>
    <row r="25" spans="1:3" s="7" customFormat="1" ht="51" x14ac:dyDescent="0.2">
      <c r="A25" s="18" t="s">
        <v>217</v>
      </c>
      <c r="B25" s="21" t="s">
        <v>218</v>
      </c>
      <c r="C25" s="10">
        <f>C26</f>
        <v>92219.8</v>
      </c>
    </row>
    <row r="26" spans="1:3" s="7" customFormat="1" ht="51" x14ac:dyDescent="0.2">
      <c r="A26" s="18" t="s">
        <v>120</v>
      </c>
      <c r="B26" s="21" t="s">
        <v>121</v>
      </c>
      <c r="C26" s="10">
        <v>92219.8</v>
      </c>
    </row>
    <row r="27" spans="1:3" s="7" customFormat="1" ht="25.5" x14ac:dyDescent="0.2">
      <c r="A27" s="18" t="s">
        <v>403</v>
      </c>
      <c r="B27" s="21" t="s">
        <v>390</v>
      </c>
      <c r="C27" s="10">
        <v>0</v>
      </c>
    </row>
    <row r="28" spans="1:3" s="7" customFormat="1" x14ac:dyDescent="0.2">
      <c r="A28" s="18" t="s">
        <v>122</v>
      </c>
      <c r="B28" s="21" t="s">
        <v>123</v>
      </c>
      <c r="C28" s="10">
        <v>10218944.800000001</v>
      </c>
    </row>
    <row r="29" spans="1:3" s="7" customFormat="1" ht="25.5" x14ac:dyDescent="0.2">
      <c r="A29" s="18" t="s">
        <v>124</v>
      </c>
      <c r="B29" s="21" t="s">
        <v>125</v>
      </c>
      <c r="C29" s="10">
        <v>24555.599999999999</v>
      </c>
    </row>
    <row r="30" spans="1:3" s="7" customFormat="1" ht="102" x14ac:dyDescent="0.2">
      <c r="A30" s="18" t="s">
        <v>404</v>
      </c>
      <c r="B30" s="21" t="s">
        <v>398</v>
      </c>
      <c r="C30" s="10">
        <v>115.6</v>
      </c>
    </row>
    <row r="31" spans="1:3" s="7" customFormat="1" ht="102" x14ac:dyDescent="0.2">
      <c r="A31" s="18" t="s">
        <v>44</v>
      </c>
      <c r="B31" s="9" t="s">
        <v>405</v>
      </c>
      <c r="C31" s="10">
        <v>2239759.7999999998</v>
      </c>
    </row>
    <row r="32" spans="1:3" s="7" customFormat="1" ht="114.75" x14ac:dyDescent="0.2">
      <c r="A32" s="18" t="s">
        <v>407</v>
      </c>
      <c r="B32" s="9" t="s">
        <v>357</v>
      </c>
      <c r="C32" s="10">
        <v>1258338.3999999999</v>
      </c>
    </row>
    <row r="33" spans="1:3" s="7" customFormat="1" ht="153" x14ac:dyDescent="0.2">
      <c r="A33" s="18" t="s">
        <v>406</v>
      </c>
      <c r="B33" s="9" t="s">
        <v>358</v>
      </c>
      <c r="C33" s="10">
        <v>981421.4</v>
      </c>
    </row>
    <row r="34" spans="1:3" s="7" customFormat="1" ht="89.25" x14ac:dyDescent="0.2">
      <c r="A34" s="18" t="s">
        <v>434</v>
      </c>
      <c r="B34" s="9" t="s">
        <v>427</v>
      </c>
      <c r="C34" s="10">
        <v>4409.8</v>
      </c>
    </row>
    <row r="35" spans="1:3" s="7" customFormat="1" ht="89.25" x14ac:dyDescent="0.2">
      <c r="A35" s="18" t="s">
        <v>433</v>
      </c>
      <c r="B35" s="9" t="s">
        <v>428</v>
      </c>
      <c r="C35" s="10">
        <v>25.6</v>
      </c>
    </row>
    <row r="36" spans="1:3" s="7" customFormat="1" ht="76.5" x14ac:dyDescent="0.2">
      <c r="A36" s="18" t="s">
        <v>432</v>
      </c>
      <c r="B36" s="9" t="s">
        <v>429</v>
      </c>
      <c r="C36" s="10">
        <v>231.7</v>
      </c>
    </row>
    <row r="37" spans="1:3" s="7" customFormat="1" ht="76.5" x14ac:dyDescent="0.2">
      <c r="A37" s="18" t="s">
        <v>431</v>
      </c>
      <c r="B37" s="9" t="s">
        <v>430</v>
      </c>
      <c r="C37" s="10">
        <v>2915.4</v>
      </c>
    </row>
    <row r="38" spans="1:3" s="7" customFormat="1" ht="51" x14ac:dyDescent="0.2">
      <c r="A38" s="18" t="s">
        <v>45</v>
      </c>
      <c r="B38" s="8" t="s">
        <v>46</v>
      </c>
      <c r="C38" s="10">
        <f>C39+C40</f>
        <v>4576544.8000000007</v>
      </c>
    </row>
    <row r="39" spans="1:3" s="7" customFormat="1" ht="76.5" x14ac:dyDescent="0.2">
      <c r="A39" s="18" t="s">
        <v>408</v>
      </c>
      <c r="B39" s="8" t="s">
        <v>359</v>
      </c>
      <c r="C39" s="10">
        <v>2990660.2</v>
      </c>
    </row>
    <row r="40" spans="1:3" s="7" customFormat="1" ht="89.25" x14ac:dyDescent="0.2">
      <c r="A40" s="18" t="s">
        <v>436</v>
      </c>
      <c r="B40" s="8" t="s">
        <v>435</v>
      </c>
      <c r="C40" s="10">
        <v>1585884.6</v>
      </c>
    </row>
    <row r="41" spans="1:3" s="7" customFormat="1" ht="63.75" x14ac:dyDescent="0.2">
      <c r="A41" s="18" t="s">
        <v>47</v>
      </c>
      <c r="B41" s="8" t="s">
        <v>48</v>
      </c>
      <c r="C41" s="10">
        <f>C42+C43</f>
        <v>32185.599999999999</v>
      </c>
    </row>
    <row r="42" spans="1:3" s="7" customFormat="1" ht="89.25" x14ac:dyDescent="0.2">
      <c r="A42" s="18" t="s">
        <v>409</v>
      </c>
      <c r="B42" s="8" t="s">
        <v>360</v>
      </c>
      <c r="C42" s="10">
        <v>21032.5</v>
      </c>
    </row>
    <row r="43" spans="1:3" s="7" customFormat="1" ht="102" x14ac:dyDescent="0.2">
      <c r="A43" s="18" t="s">
        <v>438</v>
      </c>
      <c r="B43" s="8" t="s">
        <v>437</v>
      </c>
      <c r="C43" s="10">
        <v>11153.1</v>
      </c>
    </row>
    <row r="44" spans="1:3" s="7" customFormat="1" ht="51" x14ac:dyDescent="0.2">
      <c r="A44" s="18" t="s">
        <v>49</v>
      </c>
      <c r="B44" s="8" t="s">
        <v>50</v>
      </c>
      <c r="C44" s="10">
        <f>C45+C46</f>
        <v>6084933.2999999998</v>
      </c>
    </row>
    <row r="45" spans="1:3" s="7" customFormat="1" ht="76.5" x14ac:dyDescent="0.2">
      <c r="A45" s="18" t="s">
        <v>410</v>
      </c>
      <c r="B45" s="8" t="s">
        <v>397</v>
      </c>
      <c r="C45" s="10">
        <v>3976355.3</v>
      </c>
    </row>
    <row r="46" spans="1:3" s="7" customFormat="1" ht="89.25" x14ac:dyDescent="0.2">
      <c r="A46" s="18" t="s">
        <v>440</v>
      </c>
      <c r="B46" s="8" t="s">
        <v>439</v>
      </c>
      <c r="C46" s="10">
        <v>2108578</v>
      </c>
    </row>
    <row r="47" spans="1:3" s="7" customFormat="1" ht="51" x14ac:dyDescent="0.2">
      <c r="A47" s="18" t="s">
        <v>51</v>
      </c>
      <c r="B47" s="8" t="s">
        <v>52</v>
      </c>
      <c r="C47" s="10">
        <f>C48+C49</f>
        <v>-780418.3</v>
      </c>
    </row>
    <row r="48" spans="1:3" s="7" customFormat="1" ht="76.5" x14ac:dyDescent="0.2">
      <c r="A48" s="18" t="s">
        <v>411</v>
      </c>
      <c r="B48" s="8" t="s">
        <v>361</v>
      </c>
      <c r="C48" s="10">
        <v>-509984.3</v>
      </c>
    </row>
    <row r="49" spans="1:3" s="7" customFormat="1" ht="89.25" x14ac:dyDescent="0.2">
      <c r="A49" s="18" t="s">
        <v>442</v>
      </c>
      <c r="B49" s="8" t="s">
        <v>441</v>
      </c>
      <c r="C49" s="10">
        <v>-270434</v>
      </c>
    </row>
    <row r="50" spans="1:3" s="7" customFormat="1" ht="25.5" x14ac:dyDescent="0.2">
      <c r="A50" s="18" t="s">
        <v>412</v>
      </c>
      <c r="B50" s="8" t="s">
        <v>391</v>
      </c>
      <c r="C50" s="10">
        <v>1064.9000000000001</v>
      </c>
    </row>
    <row r="51" spans="1:3" s="6" customFormat="1" x14ac:dyDescent="0.2">
      <c r="A51" s="18" t="s">
        <v>219</v>
      </c>
      <c r="B51" s="20" t="s">
        <v>220</v>
      </c>
      <c r="C51" s="5">
        <f>C52+C60+C62</f>
        <v>15002236.700000001</v>
      </c>
    </row>
    <row r="52" spans="1:3" s="6" customFormat="1" ht="25.5" x14ac:dyDescent="0.2">
      <c r="A52" s="18" t="s">
        <v>221</v>
      </c>
      <c r="B52" s="20" t="s">
        <v>222</v>
      </c>
      <c r="C52" s="5">
        <f t="shared" ref="C52" si="0">C53+C56+C59</f>
        <v>14735075.800000001</v>
      </c>
    </row>
    <row r="53" spans="1:3" s="7" customFormat="1" ht="25.5" x14ac:dyDescent="0.2">
      <c r="A53" s="18" t="s">
        <v>223</v>
      </c>
      <c r="B53" s="21" t="s">
        <v>127</v>
      </c>
      <c r="C53" s="10">
        <f>C54+C55</f>
        <v>10183676.699999999</v>
      </c>
    </row>
    <row r="54" spans="1:3" s="7" customFormat="1" ht="25.5" x14ac:dyDescent="0.2">
      <c r="A54" s="18" t="s">
        <v>126</v>
      </c>
      <c r="B54" s="8" t="s">
        <v>127</v>
      </c>
      <c r="C54" s="10">
        <v>10183258.6</v>
      </c>
    </row>
    <row r="55" spans="1:3" s="7" customFormat="1" ht="38.25" x14ac:dyDescent="0.2">
      <c r="A55" s="18" t="s">
        <v>128</v>
      </c>
      <c r="B55" s="8" t="s">
        <v>129</v>
      </c>
      <c r="C55" s="10">
        <v>418.1</v>
      </c>
    </row>
    <row r="56" spans="1:3" s="7" customFormat="1" ht="25.5" x14ac:dyDescent="0.2">
      <c r="A56" s="18" t="s">
        <v>224</v>
      </c>
      <c r="B56" s="21" t="s">
        <v>225</v>
      </c>
      <c r="C56" s="10">
        <f t="shared" ref="C56" si="1">C57+C58</f>
        <v>4550465.8</v>
      </c>
    </row>
    <row r="57" spans="1:3" s="7" customFormat="1" ht="51" x14ac:dyDescent="0.2">
      <c r="A57" s="18" t="s">
        <v>130</v>
      </c>
      <c r="B57" s="21" t="s">
        <v>131</v>
      </c>
      <c r="C57" s="10">
        <v>4549275.7</v>
      </c>
    </row>
    <row r="58" spans="1:3" s="7" customFormat="1" ht="38.25" x14ac:dyDescent="0.2">
      <c r="A58" s="18" t="s">
        <v>132</v>
      </c>
      <c r="B58" s="21" t="s">
        <v>133</v>
      </c>
      <c r="C58" s="10">
        <v>1190.0999999999999</v>
      </c>
    </row>
    <row r="59" spans="1:3" s="7" customFormat="1" ht="25.5" x14ac:dyDescent="0.2">
      <c r="A59" s="18" t="s">
        <v>134</v>
      </c>
      <c r="B59" s="21" t="s">
        <v>135</v>
      </c>
      <c r="C59" s="10">
        <v>933.3</v>
      </c>
    </row>
    <row r="60" spans="1:3" s="6" customFormat="1" x14ac:dyDescent="0.2">
      <c r="A60" s="18" t="s">
        <v>226</v>
      </c>
      <c r="B60" s="20" t="s">
        <v>227</v>
      </c>
      <c r="C60" s="5">
        <f t="shared" ref="C60" si="2">C61</f>
        <v>-2.2000000000000002</v>
      </c>
    </row>
    <row r="61" spans="1:3" s="7" customFormat="1" ht="25.5" x14ac:dyDescent="0.2">
      <c r="A61" s="18" t="s">
        <v>136</v>
      </c>
      <c r="B61" s="21" t="s">
        <v>137</v>
      </c>
      <c r="C61" s="10">
        <v>-2.2000000000000002</v>
      </c>
    </row>
    <row r="62" spans="1:3" s="7" customFormat="1" x14ac:dyDescent="0.2">
      <c r="A62" s="18" t="s">
        <v>552</v>
      </c>
      <c r="B62" s="20" t="s">
        <v>551</v>
      </c>
      <c r="C62" s="5">
        <v>267163.09999999998</v>
      </c>
    </row>
    <row r="63" spans="1:3" s="6" customFormat="1" x14ac:dyDescent="0.2">
      <c r="A63" s="18" t="s">
        <v>228</v>
      </c>
      <c r="B63" s="20" t="s">
        <v>229</v>
      </c>
      <c r="C63" s="5">
        <f>C64+C67+C70</f>
        <v>13464952.600000001</v>
      </c>
    </row>
    <row r="64" spans="1:3" s="6" customFormat="1" x14ac:dyDescent="0.2">
      <c r="A64" s="18" t="s">
        <v>230</v>
      </c>
      <c r="B64" s="20" t="s">
        <v>231</v>
      </c>
      <c r="C64" s="5">
        <f>C65+C66</f>
        <v>11321310.700000001</v>
      </c>
    </row>
    <row r="65" spans="1:3" s="7" customFormat="1" ht="25.5" x14ac:dyDescent="0.2">
      <c r="A65" s="18" t="s">
        <v>138</v>
      </c>
      <c r="B65" s="8" t="s">
        <v>139</v>
      </c>
      <c r="C65" s="10">
        <v>11188164.9</v>
      </c>
    </row>
    <row r="66" spans="1:3" s="7" customFormat="1" ht="25.5" x14ac:dyDescent="0.2">
      <c r="A66" s="18" t="s">
        <v>140</v>
      </c>
      <c r="B66" s="8" t="s">
        <v>141</v>
      </c>
      <c r="C66" s="10">
        <v>133145.79999999999</v>
      </c>
    </row>
    <row r="67" spans="1:3" s="6" customFormat="1" x14ac:dyDescent="0.2">
      <c r="A67" s="18" t="s">
        <v>232</v>
      </c>
      <c r="B67" s="20" t="s">
        <v>233</v>
      </c>
      <c r="C67" s="5">
        <f>C68+C69</f>
        <v>2138365.2000000002</v>
      </c>
    </row>
    <row r="68" spans="1:3" s="7" customFormat="1" x14ac:dyDescent="0.2">
      <c r="A68" s="18" t="s">
        <v>142</v>
      </c>
      <c r="B68" s="8" t="s">
        <v>143</v>
      </c>
      <c r="C68" s="10">
        <v>447216.9</v>
      </c>
    </row>
    <row r="69" spans="1:3" s="7" customFormat="1" x14ac:dyDescent="0.2">
      <c r="A69" s="18" t="s">
        <v>144</v>
      </c>
      <c r="B69" s="8" t="s">
        <v>145</v>
      </c>
      <c r="C69" s="10">
        <v>1691148.3</v>
      </c>
    </row>
    <row r="70" spans="1:3" s="6" customFormat="1" x14ac:dyDescent="0.2">
      <c r="A70" s="18" t="s">
        <v>146</v>
      </c>
      <c r="B70" s="11" t="s">
        <v>147</v>
      </c>
      <c r="C70" s="5">
        <v>5276.7</v>
      </c>
    </row>
    <row r="71" spans="1:3" s="6" customFormat="1" ht="25.5" x14ac:dyDescent="0.2">
      <c r="A71" s="18" t="s">
        <v>234</v>
      </c>
      <c r="B71" s="20" t="s">
        <v>235</v>
      </c>
      <c r="C71" s="5">
        <f>C72+C76</f>
        <v>1188264</v>
      </c>
    </row>
    <row r="72" spans="1:3" s="6" customFormat="1" x14ac:dyDescent="0.2">
      <c r="A72" s="18" t="s">
        <v>236</v>
      </c>
      <c r="B72" s="20" t="s">
        <v>237</v>
      </c>
      <c r="C72" s="5">
        <f>C73+C74+C75</f>
        <v>1181851.8999999999</v>
      </c>
    </row>
    <row r="73" spans="1:3" s="7" customFormat="1" x14ac:dyDescent="0.2">
      <c r="A73" s="18" t="s">
        <v>148</v>
      </c>
      <c r="B73" s="8" t="s">
        <v>149</v>
      </c>
      <c r="C73" s="10">
        <v>231064.2</v>
      </c>
    </row>
    <row r="74" spans="1:3" s="7" customFormat="1" ht="25.5" x14ac:dyDescent="0.2">
      <c r="A74" s="18" t="s">
        <v>150</v>
      </c>
      <c r="B74" s="8" t="s">
        <v>151</v>
      </c>
      <c r="C74" s="10">
        <v>40420.5</v>
      </c>
    </row>
    <row r="75" spans="1:3" s="7" customFormat="1" x14ac:dyDescent="0.2">
      <c r="A75" s="18" t="s">
        <v>152</v>
      </c>
      <c r="B75" s="8" t="s">
        <v>153</v>
      </c>
      <c r="C75" s="10">
        <v>910367.2</v>
      </c>
    </row>
    <row r="76" spans="1:3" s="6" customFormat="1" ht="25.5" x14ac:dyDescent="0.2">
      <c r="A76" s="18" t="s">
        <v>238</v>
      </c>
      <c r="B76" s="20" t="s">
        <v>239</v>
      </c>
      <c r="C76" s="5">
        <f t="shared" ref="C76" si="3">C77+C78+C79</f>
        <v>6412.1</v>
      </c>
    </row>
    <row r="77" spans="1:3" s="7" customFormat="1" x14ac:dyDescent="0.2">
      <c r="A77" s="18" t="s">
        <v>154</v>
      </c>
      <c r="B77" s="8" t="s">
        <v>155</v>
      </c>
      <c r="C77" s="10">
        <v>4564.8999999999996</v>
      </c>
    </row>
    <row r="78" spans="1:3" s="7" customFormat="1" ht="25.5" x14ac:dyDescent="0.2">
      <c r="A78" s="18" t="s">
        <v>156</v>
      </c>
      <c r="B78" s="8" t="s">
        <v>560</v>
      </c>
      <c r="C78" s="10">
        <v>0.3</v>
      </c>
    </row>
    <row r="79" spans="1:3" s="7" customFormat="1" ht="25.5" x14ac:dyDescent="0.2">
      <c r="A79" s="18" t="s">
        <v>157</v>
      </c>
      <c r="B79" s="8" t="s">
        <v>158</v>
      </c>
      <c r="C79" s="10">
        <v>1846.9</v>
      </c>
    </row>
    <row r="80" spans="1:3" s="6" customFormat="1" x14ac:dyDescent="0.2">
      <c r="A80" s="18" t="s">
        <v>240</v>
      </c>
      <c r="B80" s="20" t="s">
        <v>241</v>
      </c>
      <c r="C80" s="5">
        <f>C81+C83+C84</f>
        <v>425142.69999999995</v>
      </c>
    </row>
    <row r="81" spans="1:3" s="6" customFormat="1" ht="51" x14ac:dyDescent="0.2">
      <c r="A81" s="18" t="s">
        <v>414</v>
      </c>
      <c r="B81" s="20" t="s">
        <v>413</v>
      </c>
      <c r="C81" s="5">
        <f>C82</f>
        <v>81.7</v>
      </c>
    </row>
    <row r="82" spans="1:3" s="6" customFormat="1" ht="38.25" x14ac:dyDescent="0.2">
      <c r="A82" s="18" t="s">
        <v>415</v>
      </c>
      <c r="B82" s="21" t="s">
        <v>399</v>
      </c>
      <c r="C82" s="10">
        <v>81.7</v>
      </c>
    </row>
    <row r="83" spans="1:3" s="6" customFormat="1" ht="51" x14ac:dyDescent="0.2">
      <c r="A83" s="18" t="s">
        <v>183</v>
      </c>
      <c r="B83" s="20" t="s">
        <v>184</v>
      </c>
      <c r="C83" s="5">
        <v>5483.1</v>
      </c>
    </row>
    <row r="84" spans="1:3" s="6" customFormat="1" ht="25.5" x14ac:dyDescent="0.2">
      <c r="A84" s="18" t="s">
        <v>242</v>
      </c>
      <c r="B84" s="20" t="s">
        <v>243</v>
      </c>
      <c r="C84" s="5">
        <f>C85+C86+C87+C89+C90+C91+C92+C93+C94+C97+C99+C100+C101+C102+C103+C104+C105</f>
        <v>419577.89999999997</v>
      </c>
    </row>
    <row r="85" spans="1:3" s="7" customFormat="1" ht="63.75" x14ac:dyDescent="0.2">
      <c r="A85" s="18" t="s">
        <v>159</v>
      </c>
      <c r="B85" s="21" t="s">
        <v>160</v>
      </c>
      <c r="C85" s="10">
        <v>229.4</v>
      </c>
    </row>
    <row r="86" spans="1:3" s="7" customFormat="1" ht="38.25" x14ac:dyDescent="0.2">
      <c r="A86" s="18" t="s">
        <v>196</v>
      </c>
      <c r="B86" s="21" t="s">
        <v>197</v>
      </c>
      <c r="C86" s="10">
        <v>318839.40000000002</v>
      </c>
    </row>
    <row r="87" spans="1:3" s="7" customFormat="1" ht="38.25" x14ac:dyDescent="0.2">
      <c r="A87" s="18" t="s">
        <v>244</v>
      </c>
      <c r="B87" s="21" t="s">
        <v>245</v>
      </c>
      <c r="C87" s="10">
        <f>C88</f>
        <v>38314.1</v>
      </c>
    </row>
    <row r="88" spans="1:3" s="7" customFormat="1" ht="51" x14ac:dyDescent="0.2">
      <c r="A88" s="18" t="s">
        <v>8</v>
      </c>
      <c r="B88" s="8" t="s">
        <v>9</v>
      </c>
      <c r="C88" s="10">
        <v>38314.1</v>
      </c>
    </row>
    <row r="89" spans="1:3" s="12" customFormat="1" ht="25.5" x14ac:dyDescent="0.2">
      <c r="A89" s="18" t="s">
        <v>185</v>
      </c>
      <c r="B89" s="8" t="s">
        <v>186</v>
      </c>
      <c r="C89" s="10">
        <v>10614.3</v>
      </c>
    </row>
    <row r="90" spans="1:3" s="7" customFormat="1" ht="63.75" x14ac:dyDescent="0.2">
      <c r="A90" s="18" t="s">
        <v>193</v>
      </c>
      <c r="B90" s="8" t="s">
        <v>194</v>
      </c>
      <c r="C90" s="10">
        <v>156</v>
      </c>
    </row>
    <row r="91" spans="1:3" s="12" customFormat="1" ht="25.5" x14ac:dyDescent="0.2">
      <c r="A91" s="18" t="s">
        <v>195</v>
      </c>
      <c r="B91" s="8" t="s">
        <v>401</v>
      </c>
      <c r="C91" s="10">
        <v>4.3</v>
      </c>
    </row>
    <row r="92" spans="1:3" s="7" customFormat="1" ht="76.5" x14ac:dyDescent="0.2">
      <c r="A92" s="18" t="s">
        <v>29</v>
      </c>
      <c r="B92" s="8" t="s">
        <v>395</v>
      </c>
      <c r="C92" s="10">
        <v>48.8</v>
      </c>
    </row>
    <row r="93" spans="1:3" s="7" customFormat="1" ht="89.25" x14ac:dyDescent="0.2">
      <c r="A93" s="18" t="s">
        <v>416</v>
      </c>
      <c r="B93" s="8" t="s">
        <v>396</v>
      </c>
      <c r="C93" s="10">
        <v>16</v>
      </c>
    </row>
    <row r="94" spans="1:3" s="7" customFormat="1" ht="51" x14ac:dyDescent="0.2">
      <c r="A94" s="18" t="s">
        <v>246</v>
      </c>
      <c r="B94" s="21" t="s">
        <v>247</v>
      </c>
      <c r="C94" s="10">
        <f t="shared" ref="C94" si="4">C95+C96</f>
        <v>41396.699999999997</v>
      </c>
    </row>
    <row r="95" spans="1:3" s="7" customFormat="1" ht="63.75" x14ac:dyDescent="0.2">
      <c r="A95" s="18" t="s">
        <v>187</v>
      </c>
      <c r="B95" s="21" t="s">
        <v>188</v>
      </c>
      <c r="C95" s="10">
        <v>11942.7</v>
      </c>
    </row>
    <row r="96" spans="1:3" s="7" customFormat="1" ht="140.25" x14ac:dyDescent="0.2">
      <c r="A96" s="18" t="s">
        <v>96</v>
      </c>
      <c r="B96" s="21" t="s">
        <v>97</v>
      </c>
      <c r="C96" s="10">
        <v>29454</v>
      </c>
    </row>
    <row r="97" spans="1:3" s="7" customFormat="1" ht="51" x14ac:dyDescent="0.2">
      <c r="A97" s="18" t="s">
        <v>248</v>
      </c>
      <c r="B97" s="21" t="s">
        <v>249</v>
      </c>
      <c r="C97" s="10">
        <f>C98</f>
        <v>3989.1</v>
      </c>
    </row>
    <row r="98" spans="1:3" s="7" customFormat="1" ht="76.5" x14ac:dyDescent="0.2">
      <c r="A98" s="18" t="s">
        <v>98</v>
      </c>
      <c r="B98" s="21" t="s">
        <v>99</v>
      </c>
      <c r="C98" s="10">
        <v>3989.1</v>
      </c>
    </row>
    <row r="99" spans="1:3" s="7" customFormat="1" ht="38.25" x14ac:dyDescent="0.2">
      <c r="A99" s="18" t="s">
        <v>19</v>
      </c>
      <c r="B99" s="21" t="s">
        <v>20</v>
      </c>
      <c r="C99" s="10">
        <v>1033</v>
      </c>
    </row>
    <row r="100" spans="1:3" s="7" customFormat="1" ht="25.5" x14ac:dyDescent="0.2">
      <c r="A100" s="18" t="s">
        <v>417</v>
      </c>
      <c r="B100" s="21" t="s">
        <v>400</v>
      </c>
      <c r="C100" s="10">
        <v>8.1</v>
      </c>
    </row>
    <row r="101" spans="1:3" s="7" customFormat="1" ht="25.5" x14ac:dyDescent="0.2">
      <c r="A101" s="18" t="s">
        <v>70</v>
      </c>
      <c r="B101" s="21" t="s">
        <v>71</v>
      </c>
      <c r="C101" s="10">
        <v>110</v>
      </c>
    </row>
    <row r="102" spans="1:3" s="7" customFormat="1" ht="63.75" x14ac:dyDescent="0.2">
      <c r="A102" s="18" t="s">
        <v>82</v>
      </c>
      <c r="B102" s="8" t="s">
        <v>83</v>
      </c>
      <c r="C102" s="10">
        <v>2217.8000000000002</v>
      </c>
    </row>
    <row r="103" spans="1:3" s="7" customFormat="1" ht="63.75" x14ac:dyDescent="0.2">
      <c r="A103" s="18" t="s">
        <v>84</v>
      </c>
      <c r="B103" s="8" t="s">
        <v>85</v>
      </c>
      <c r="C103" s="10">
        <v>1020</v>
      </c>
    </row>
    <row r="104" spans="1:3" s="7" customFormat="1" ht="51" x14ac:dyDescent="0.2">
      <c r="A104" s="18" t="s">
        <v>4</v>
      </c>
      <c r="B104" s="8" t="s">
        <v>5</v>
      </c>
      <c r="C104" s="10">
        <v>1200</v>
      </c>
    </row>
    <row r="105" spans="1:3" s="7" customFormat="1" ht="63.75" x14ac:dyDescent="0.2">
      <c r="A105" s="18" t="s">
        <v>444</v>
      </c>
      <c r="B105" s="8" t="s">
        <v>443</v>
      </c>
      <c r="C105" s="10">
        <v>380.9</v>
      </c>
    </row>
    <row r="106" spans="1:3" s="6" customFormat="1" ht="25.5" x14ac:dyDescent="0.2">
      <c r="A106" s="18" t="s">
        <v>250</v>
      </c>
      <c r="B106" s="20" t="s">
        <v>251</v>
      </c>
      <c r="C106" s="5">
        <f>C107+C110+C113+C118+C120</f>
        <v>-40</v>
      </c>
    </row>
    <row r="107" spans="1:3" s="6" customFormat="1" ht="25.5" x14ac:dyDescent="0.2">
      <c r="A107" s="18" t="s">
        <v>252</v>
      </c>
      <c r="B107" s="20" t="s">
        <v>253</v>
      </c>
      <c r="C107" s="5">
        <f>C108+C109</f>
        <v>28.599999999999998</v>
      </c>
    </row>
    <row r="108" spans="1:3" s="7" customFormat="1" ht="25.5" x14ac:dyDescent="0.2">
      <c r="A108" s="18" t="s">
        <v>161</v>
      </c>
      <c r="B108" s="23" t="s">
        <v>162</v>
      </c>
      <c r="C108" s="10">
        <v>2.7</v>
      </c>
    </row>
    <row r="109" spans="1:3" s="7" customFormat="1" ht="38.25" x14ac:dyDescent="0.2">
      <c r="A109" s="18" t="s">
        <v>163</v>
      </c>
      <c r="B109" s="23" t="s">
        <v>164</v>
      </c>
      <c r="C109" s="10">
        <v>25.9</v>
      </c>
    </row>
    <row r="110" spans="1:3" s="6" customFormat="1" x14ac:dyDescent="0.2">
      <c r="A110" s="18" t="s">
        <v>254</v>
      </c>
      <c r="B110" s="20" t="s">
        <v>255</v>
      </c>
      <c r="C110" s="5">
        <f>C111</f>
        <v>0.1</v>
      </c>
    </row>
    <row r="111" spans="1:3" s="6" customFormat="1" x14ac:dyDescent="0.2">
      <c r="A111" s="18" t="s">
        <v>447</v>
      </c>
      <c r="B111" s="21" t="s">
        <v>445</v>
      </c>
      <c r="C111" s="10">
        <f>C112</f>
        <v>0.1</v>
      </c>
    </row>
    <row r="112" spans="1:3" s="6" customFormat="1" x14ac:dyDescent="0.2">
      <c r="A112" s="18" t="s">
        <v>448</v>
      </c>
      <c r="B112" s="21" t="s">
        <v>446</v>
      </c>
      <c r="C112" s="10">
        <v>0.1</v>
      </c>
    </row>
    <row r="113" spans="1:146" s="6" customFormat="1" x14ac:dyDescent="0.2">
      <c r="A113" s="18" t="s">
        <v>256</v>
      </c>
      <c r="B113" s="20" t="s">
        <v>257</v>
      </c>
      <c r="C113" s="5">
        <f>SUM(C114:C117)</f>
        <v>-142</v>
      </c>
    </row>
    <row r="114" spans="1:146" s="7" customFormat="1" x14ac:dyDescent="0.2">
      <c r="A114" s="18" t="s">
        <v>165</v>
      </c>
      <c r="B114" s="8" t="s">
        <v>166</v>
      </c>
      <c r="C114" s="10">
        <v>95.2</v>
      </c>
    </row>
    <row r="115" spans="1:146" s="7" customFormat="1" ht="25.5" x14ac:dyDescent="0.2">
      <c r="A115" s="18" t="s">
        <v>167</v>
      </c>
      <c r="B115" s="8" t="s">
        <v>168</v>
      </c>
      <c r="C115" s="10">
        <v>20.8</v>
      </c>
    </row>
    <row r="116" spans="1:146" s="7" customFormat="1" x14ac:dyDescent="0.2">
      <c r="A116" s="18" t="s">
        <v>169</v>
      </c>
      <c r="B116" s="8" t="s">
        <v>170</v>
      </c>
      <c r="C116" s="10">
        <v>2</v>
      </c>
    </row>
    <row r="117" spans="1:146" s="7" customFormat="1" x14ac:dyDescent="0.2">
      <c r="A117" s="18" t="s">
        <v>171</v>
      </c>
      <c r="B117" s="8" t="s">
        <v>172</v>
      </c>
      <c r="C117" s="10">
        <v>-260</v>
      </c>
    </row>
    <row r="118" spans="1:146" s="6" customFormat="1" ht="25.5" x14ac:dyDescent="0.2">
      <c r="A118" s="18" t="s">
        <v>258</v>
      </c>
      <c r="B118" s="20" t="s">
        <v>259</v>
      </c>
      <c r="C118" s="5">
        <f>SUM(C119:C119)</f>
        <v>1.6</v>
      </c>
    </row>
    <row r="119" spans="1:146" s="7" customFormat="1" x14ac:dyDescent="0.2">
      <c r="A119" s="18" t="s">
        <v>173</v>
      </c>
      <c r="B119" s="8" t="s">
        <v>174</v>
      </c>
      <c r="C119" s="10">
        <v>1.6</v>
      </c>
    </row>
    <row r="120" spans="1:146" s="7" customFormat="1" ht="25.5" x14ac:dyDescent="0.2">
      <c r="A120" s="18" t="s">
        <v>260</v>
      </c>
      <c r="B120" s="20" t="s">
        <v>176</v>
      </c>
      <c r="C120" s="5">
        <f>SUM(C121:C121)</f>
        <v>71.7</v>
      </c>
    </row>
    <row r="121" spans="1:146" s="7" customFormat="1" ht="25.5" x14ac:dyDescent="0.2">
      <c r="A121" s="18" t="s">
        <v>175</v>
      </c>
      <c r="B121" s="8" t="s">
        <v>176</v>
      </c>
      <c r="C121" s="10">
        <v>71.7</v>
      </c>
    </row>
    <row r="122" spans="1:146" s="14" customFormat="1" ht="38.25" x14ac:dyDescent="0.2">
      <c r="A122" s="18" t="s">
        <v>261</v>
      </c>
      <c r="B122" s="20" t="s">
        <v>262</v>
      </c>
      <c r="C122" s="5">
        <f>C123+C128+C130+C143+C146+C125+C140</f>
        <v>1194643.8999999999</v>
      </c>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3"/>
      <c r="CK122" s="13"/>
      <c r="CL122" s="13"/>
      <c r="CM122" s="13"/>
      <c r="CN122" s="13"/>
      <c r="CO122" s="13"/>
      <c r="CP122" s="13"/>
      <c r="CQ122" s="13"/>
      <c r="CR122" s="13"/>
      <c r="CS122" s="13"/>
      <c r="CT122" s="13"/>
      <c r="CU122" s="13"/>
      <c r="CV122" s="13"/>
      <c r="CW122" s="13"/>
      <c r="CX122" s="13"/>
      <c r="CY122" s="13"/>
      <c r="CZ122" s="13"/>
      <c r="DA122" s="13"/>
      <c r="DB122" s="13"/>
      <c r="DC122" s="13"/>
      <c r="DD122" s="13"/>
      <c r="DE122" s="13"/>
      <c r="DF122" s="13"/>
      <c r="DG122" s="13"/>
      <c r="DH122" s="13"/>
      <c r="DI122" s="13"/>
      <c r="DJ122" s="13"/>
      <c r="DK122" s="13"/>
      <c r="DL122" s="13"/>
      <c r="DM122" s="13"/>
      <c r="DN122" s="13"/>
      <c r="DO122" s="13"/>
      <c r="DP122" s="13"/>
      <c r="DQ122" s="13"/>
      <c r="DR122" s="13"/>
      <c r="DS122" s="13"/>
      <c r="DT122" s="13"/>
      <c r="DU122" s="13"/>
      <c r="DV122" s="13"/>
      <c r="DW122" s="13"/>
      <c r="DX122" s="13"/>
      <c r="DY122" s="13"/>
      <c r="DZ122" s="13"/>
      <c r="EA122" s="13"/>
      <c r="EB122" s="13"/>
      <c r="EC122" s="13"/>
      <c r="ED122" s="13"/>
      <c r="EE122" s="13"/>
      <c r="EF122" s="13"/>
      <c r="EG122" s="13"/>
      <c r="EH122" s="13"/>
      <c r="EI122" s="13"/>
      <c r="EJ122" s="13"/>
      <c r="EK122" s="13"/>
      <c r="EL122" s="13"/>
      <c r="EM122" s="13"/>
      <c r="EN122" s="13"/>
      <c r="EO122" s="13"/>
      <c r="EP122" s="13"/>
    </row>
    <row r="123" spans="1:146" s="6" customFormat="1" ht="66.75" customHeight="1" x14ac:dyDescent="0.2">
      <c r="A123" s="18" t="s">
        <v>263</v>
      </c>
      <c r="B123" s="20" t="s">
        <v>264</v>
      </c>
      <c r="C123" s="5">
        <f>C124</f>
        <v>2890.7</v>
      </c>
    </row>
    <row r="124" spans="1:146" s="7" customFormat="1" ht="51" x14ac:dyDescent="0.2">
      <c r="A124" s="18" t="s">
        <v>54</v>
      </c>
      <c r="B124" s="21" t="s">
        <v>55</v>
      </c>
      <c r="C124" s="10">
        <v>2890.7</v>
      </c>
    </row>
    <row r="125" spans="1:146" s="7" customFormat="1" x14ac:dyDescent="0.2">
      <c r="A125" s="25" t="s">
        <v>566</v>
      </c>
      <c r="B125" s="20" t="s">
        <v>565</v>
      </c>
      <c r="C125" s="5">
        <f>C126</f>
        <v>971277.2</v>
      </c>
    </row>
    <row r="126" spans="1:146" s="7" customFormat="1" ht="38.25" x14ac:dyDescent="0.2">
      <c r="A126" s="18" t="s">
        <v>563</v>
      </c>
      <c r="B126" s="21" t="s">
        <v>564</v>
      </c>
      <c r="C126" s="10">
        <f>C127</f>
        <v>971277.2</v>
      </c>
    </row>
    <row r="127" spans="1:146" s="7" customFormat="1" ht="38.25" x14ac:dyDescent="0.2">
      <c r="A127" s="18" t="s">
        <v>562</v>
      </c>
      <c r="B127" s="21" t="s">
        <v>561</v>
      </c>
      <c r="C127" s="10">
        <v>971277.2</v>
      </c>
    </row>
    <row r="128" spans="1:146" s="6" customFormat="1" ht="25.5" x14ac:dyDescent="0.2">
      <c r="A128" s="18" t="s">
        <v>265</v>
      </c>
      <c r="B128" s="20" t="s">
        <v>266</v>
      </c>
      <c r="C128" s="5">
        <f>C129</f>
        <v>28351.1</v>
      </c>
    </row>
    <row r="129" spans="1:3" s="15" customFormat="1" ht="25.5" x14ac:dyDescent="0.2">
      <c r="A129" s="18" t="s">
        <v>104</v>
      </c>
      <c r="B129" s="21" t="s">
        <v>105</v>
      </c>
      <c r="C129" s="10">
        <v>28351.1</v>
      </c>
    </row>
    <row r="130" spans="1:3" s="6" customFormat="1" ht="63.75" x14ac:dyDescent="0.2">
      <c r="A130" s="18" t="s">
        <v>267</v>
      </c>
      <c r="B130" s="20" t="s">
        <v>268</v>
      </c>
      <c r="C130" s="5">
        <f>C131+C135+C139+C137</f>
        <v>189292.9</v>
      </c>
    </row>
    <row r="131" spans="1:3" s="7" customFormat="1" ht="63.75" x14ac:dyDescent="0.2">
      <c r="A131" s="18" t="s">
        <v>269</v>
      </c>
      <c r="B131" s="21" t="s">
        <v>270</v>
      </c>
      <c r="C131" s="10">
        <f>C132+C133</f>
        <v>170161.3</v>
      </c>
    </row>
    <row r="132" spans="1:3" s="7" customFormat="1" ht="63.75" x14ac:dyDescent="0.2">
      <c r="A132" s="18" t="s">
        <v>56</v>
      </c>
      <c r="B132" s="21" t="s">
        <v>57</v>
      </c>
      <c r="C132" s="10">
        <v>168727.8</v>
      </c>
    </row>
    <row r="133" spans="1:3" s="7" customFormat="1" ht="76.5" x14ac:dyDescent="0.2">
      <c r="A133" s="18" t="s">
        <v>582</v>
      </c>
      <c r="B133" s="26" t="s">
        <v>583</v>
      </c>
      <c r="C133" s="10">
        <f>C134</f>
        <v>1433.5</v>
      </c>
    </row>
    <row r="134" spans="1:3" s="7" customFormat="1" ht="89.25" x14ac:dyDescent="0.2">
      <c r="A134" s="27" t="s">
        <v>584</v>
      </c>
      <c r="B134" s="26" t="s">
        <v>585</v>
      </c>
      <c r="C134" s="10">
        <v>1433.5</v>
      </c>
    </row>
    <row r="135" spans="1:3" s="7" customFormat="1" ht="63.75" x14ac:dyDescent="0.2">
      <c r="A135" s="18" t="s">
        <v>271</v>
      </c>
      <c r="B135" s="21" t="s">
        <v>567</v>
      </c>
      <c r="C135" s="10">
        <f t="shared" ref="C135" si="5">C136</f>
        <v>14127</v>
      </c>
    </row>
    <row r="136" spans="1:3" s="7" customFormat="1" ht="63.75" x14ac:dyDescent="0.2">
      <c r="A136" s="18" t="s">
        <v>58</v>
      </c>
      <c r="B136" s="21" t="s">
        <v>59</v>
      </c>
      <c r="C136" s="10">
        <v>14127</v>
      </c>
    </row>
    <row r="137" spans="1:3" s="7" customFormat="1" ht="25.5" x14ac:dyDescent="0.2">
      <c r="A137" s="18" t="s">
        <v>568</v>
      </c>
      <c r="B137" s="21" t="s">
        <v>569</v>
      </c>
      <c r="C137" s="10">
        <v>4865.8999999999996</v>
      </c>
    </row>
    <row r="138" spans="1:3" s="7" customFormat="1" ht="12.75" customHeight="1" x14ac:dyDescent="0.2">
      <c r="A138" s="18" t="s">
        <v>571</v>
      </c>
      <c r="B138" s="21" t="s">
        <v>570</v>
      </c>
      <c r="C138" s="10">
        <v>4865.8999999999996</v>
      </c>
    </row>
    <row r="139" spans="1:3" s="7" customFormat="1" ht="89.25" x14ac:dyDescent="0.2">
      <c r="A139" s="18" t="s">
        <v>100</v>
      </c>
      <c r="B139" s="21" t="s">
        <v>101</v>
      </c>
      <c r="C139" s="10">
        <v>138.69999999999999</v>
      </c>
    </row>
    <row r="140" spans="1:3" s="7" customFormat="1" ht="38.25" x14ac:dyDescent="0.2">
      <c r="A140" s="18" t="s">
        <v>572</v>
      </c>
      <c r="B140" s="21" t="s">
        <v>573</v>
      </c>
      <c r="C140" s="10">
        <f>C141</f>
        <v>394</v>
      </c>
    </row>
    <row r="141" spans="1:3" s="7" customFormat="1" ht="38.25" x14ac:dyDescent="0.2">
      <c r="A141" s="18" t="s">
        <v>574</v>
      </c>
      <c r="B141" s="21" t="s">
        <v>575</v>
      </c>
      <c r="C141" s="10">
        <f>C142</f>
        <v>394</v>
      </c>
    </row>
    <row r="142" spans="1:3" s="7" customFormat="1" ht="76.5" x14ac:dyDescent="0.2">
      <c r="A142" s="18" t="s">
        <v>576</v>
      </c>
      <c r="B142" s="26" t="s">
        <v>577</v>
      </c>
      <c r="C142" s="10">
        <v>394</v>
      </c>
    </row>
    <row r="143" spans="1:3" s="6" customFormat="1" ht="25.5" x14ac:dyDescent="0.2">
      <c r="A143" s="18" t="s">
        <v>272</v>
      </c>
      <c r="B143" s="20" t="s">
        <v>273</v>
      </c>
      <c r="C143" s="5">
        <f t="shared" ref="C143:C144" si="6">C144</f>
        <v>795.8</v>
      </c>
    </row>
    <row r="144" spans="1:3" s="7" customFormat="1" ht="38.25" x14ac:dyDescent="0.2">
      <c r="A144" s="18" t="s">
        <v>274</v>
      </c>
      <c r="B144" s="21" t="s">
        <v>275</v>
      </c>
      <c r="C144" s="10">
        <f t="shared" si="6"/>
        <v>795.8</v>
      </c>
    </row>
    <row r="145" spans="1:3" s="7" customFormat="1" ht="38.25" x14ac:dyDescent="0.2">
      <c r="A145" s="18" t="s">
        <v>60</v>
      </c>
      <c r="B145" s="21" t="s">
        <v>61</v>
      </c>
      <c r="C145" s="10">
        <v>795.8</v>
      </c>
    </row>
    <row r="146" spans="1:3" s="6" customFormat="1" ht="63.75" x14ac:dyDescent="0.2">
      <c r="A146" s="18" t="s">
        <v>276</v>
      </c>
      <c r="B146" s="20" t="s">
        <v>277</v>
      </c>
      <c r="C146" s="5">
        <f>C149+C147</f>
        <v>1642.2</v>
      </c>
    </row>
    <row r="147" spans="1:3" s="6" customFormat="1" ht="63.75" x14ac:dyDescent="0.2">
      <c r="A147" s="18" t="s">
        <v>578</v>
      </c>
      <c r="B147" s="21" t="s">
        <v>579</v>
      </c>
      <c r="C147" s="5">
        <f>C148</f>
        <v>5</v>
      </c>
    </row>
    <row r="148" spans="1:3" s="6" customFormat="1" ht="76.5" x14ac:dyDescent="0.2">
      <c r="A148" s="18" t="s">
        <v>581</v>
      </c>
      <c r="B148" s="21" t="s">
        <v>580</v>
      </c>
      <c r="C148" s="10">
        <v>5</v>
      </c>
    </row>
    <row r="149" spans="1:3" s="7" customFormat="1" ht="38.25" x14ac:dyDescent="0.2">
      <c r="A149" s="18" t="s">
        <v>419</v>
      </c>
      <c r="B149" s="21" t="s">
        <v>418</v>
      </c>
      <c r="C149" s="10">
        <f>C150</f>
        <v>1637.2</v>
      </c>
    </row>
    <row r="150" spans="1:3" s="7" customFormat="1" ht="38.25" x14ac:dyDescent="0.2">
      <c r="A150" s="18" t="s">
        <v>420</v>
      </c>
      <c r="B150" s="21" t="s">
        <v>362</v>
      </c>
      <c r="C150" s="10">
        <v>1637.2</v>
      </c>
    </row>
    <row r="151" spans="1:3" s="6" customFormat="1" x14ac:dyDescent="0.2">
      <c r="A151" s="18" t="s">
        <v>278</v>
      </c>
      <c r="B151" s="20" t="s">
        <v>279</v>
      </c>
      <c r="C151" s="5">
        <f>C152+C159+C167</f>
        <v>184447.2</v>
      </c>
    </row>
    <row r="152" spans="1:3" s="6" customFormat="1" x14ac:dyDescent="0.2">
      <c r="A152" s="18" t="s">
        <v>280</v>
      </c>
      <c r="B152" s="20" t="s">
        <v>281</v>
      </c>
      <c r="C152" s="5">
        <f>C153+C154+C155+C158</f>
        <v>42296.1</v>
      </c>
    </row>
    <row r="153" spans="1:3" s="7" customFormat="1" ht="25.5" x14ac:dyDescent="0.2">
      <c r="A153" s="18" t="s">
        <v>21</v>
      </c>
      <c r="B153" s="8" t="s">
        <v>22</v>
      </c>
      <c r="C153" s="10">
        <v>7666</v>
      </c>
    </row>
    <row r="154" spans="1:3" s="7" customFormat="1" x14ac:dyDescent="0.2">
      <c r="A154" s="18" t="s">
        <v>23</v>
      </c>
      <c r="B154" s="8" t="s">
        <v>24</v>
      </c>
      <c r="C154" s="10">
        <v>9416.9</v>
      </c>
    </row>
    <row r="155" spans="1:3" s="7" customFormat="1" x14ac:dyDescent="0.2">
      <c r="A155" s="18" t="s">
        <v>25</v>
      </c>
      <c r="B155" s="8" t="s">
        <v>26</v>
      </c>
      <c r="C155" s="10">
        <f>C156+C157</f>
        <v>25199.1</v>
      </c>
    </row>
    <row r="156" spans="1:3" s="7" customFormat="1" x14ac:dyDescent="0.2">
      <c r="A156" s="18" t="s">
        <v>421</v>
      </c>
      <c r="B156" s="8" t="s">
        <v>355</v>
      </c>
      <c r="C156" s="10">
        <v>14869</v>
      </c>
    </row>
    <row r="157" spans="1:3" s="7" customFormat="1" x14ac:dyDescent="0.2">
      <c r="A157" s="18" t="s">
        <v>422</v>
      </c>
      <c r="B157" s="8" t="s">
        <v>356</v>
      </c>
      <c r="C157" s="10">
        <v>10330.1</v>
      </c>
    </row>
    <row r="158" spans="1:3" s="7" customFormat="1" ht="38.25" x14ac:dyDescent="0.2">
      <c r="A158" s="18" t="s">
        <v>27</v>
      </c>
      <c r="B158" s="8" t="s">
        <v>28</v>
      </c>
      <c r="C158" s="10">
        <v>14.1</v>
      </c>
    </row>
    <row r="159" spans="1:3" s="6" customFormat="1" x14ac:dyDescent="0.2">
      <c r="A159" s="18" t="s">
        <v>282</v>
      </c>
      <c r="B159" s="20" t="s">
        <v>283</v>
      </c>
      <c r="C159" s="5">
        <f>C160+C162+C163+C165</f>
        <v>6143.3</v>
      </c>
    </row>
    <row r="160" spans="1:3" s="7" customFormat="1" ht="38.25" x14ac:dyDescent="0.2">
      <c r="A160" s="18" t="s">
        <v>284</v>
      </c>
      <c r="B160" s="21" t="s">
        <v>285</v>
      </c>
      <c r="C160" s="10">
        <f t="shared" ref="C160" si="7">C161</f>
        <v>3147.5</v>
      </c>
    </row>
    <row r="161" spans="1:3" s="7" customFormat="1" ht="51" x14ac:dyDescent="0.2">
      <c r="A161" s="18" t="s">
        <v>37</v>
      </c>
      <c r="B161" s="21" t="s">
        <v>38</v>
      </c>
      <c r="C161" s="10">
        <v>3147.5</v>
      </c>
    </row>
    <row r="162" spans="1:3" s="7" customFormat="1" ht="25.5" x14ac:dyDescent="0.2">
      <c r="A162" s="18" t="s">
        <v>177</v>
      </c>
      <c r="B162" s="21" t="s">
        <v>178</v>
      </c>
      <c r="C162" s="10">
        <v>2330.8000000000002</v>
      </c>
    </row>
    <row r="163" spans="1:3" s="7" customFormat="1" ht="38.25" x14ac:dyDescent="0.2">
      <c r="A163" s="18" t="s">
        <v>286</v>
      </c>
      <c r="B163" s="8" t="s">
        <v>287</v>
      </c>
      <c r="C163" s="10">
        <f>C164</f>
        <v>365</v>
      </c>
    </row>
    <row r="164" spans="1:3" s="7" customFormat="1" ht="89.25" x14ac:dyDescent="0.2">
      <c r="A164" s="18" t="s">
        <v>39</v>
      </c>
      <c r="B164" s="28" t="s">
        <v>586</v>
      </c>
      <c r="C164" s="10">
        <v>365</v>
      </c>
    </row>
    <row r="165" spans="1:3" s="7" customFormat="1" ht="25.5" x14ac:dyDescent="0.2">
      <c r="A165" s="18" t="s">
        <v>288</v>
      </c>
      <c r="B165" s="21" t="s">
        <v>289</v>
      </c>
      <c r="C165" s="10">
        <f t="shared" ref="C165" si="8">C166</f>
        <v>300</v>
      </c>
    </row>
    <row r="166" spans="1:3" s="7" customFormat="1" ht="25.5" x14ac:dyDescent="0.2">
      <c r="A166" s="18" t="s">
        <v>40</v>
      </c>
      <c r="B166" s="21" t="s">
        <v>41</v>
      </c>
      <c r="C166" s="10">
        <v>300</v>
      </c>
    </row>
    <row r="167" spans="1:3" s="6" customFormat="1" x14ac:dyDescent="0.2">
      <c r="A167" s="18" t="s">
        <v>290</v>
      </c>
      <c r="B167" s="20" t="s">
        <v>291</v>
      </c>
      <c r="C167" s="5">
        <f t="shared" ref="C167" si="9">C168</f>
        <v>136007.80000000002</v>
      </c>
    </row>
    <row r="168" spans="1:3" s="7" customFormat="1" x14ac:dyDescent="0.2">
      <c r="A168" s="18" t="s">
        <v>292</v>
      </c>
      <c r="B168" s="21" t="s">
        <v>293</v>
      </c>
      <c r="C168" s="10">
        <f>SUM(C169,C170,C171)</f>
        <v>136007.80000000002</v>
      </c>
    </row>
    <row r="169" spans="1:3" s="7" customFormat="1" ht="38.25" x14ac:dyDescent="0.2">
      <c r="A169" s="18" t="s">
        <v>72</v>
      </c>
      <c r="B169" s="21" t="s">
        <v>73</v>
      </c>
      <c r="C169" s="10">
        <v>50637.599999999999</v>
      </c>
    </row>
    <row r="170" spans="1:3" s="7" customFormat="1" ht="25.5" x14ac:dyDescent="0.2">
      <c r="A170" s="18" t="s">
        <v>74</v>
      </c>
      <c r="B170" s="21" t="s">
        <v>75</v>
      </c>
      <c r="C170" s="10">
        <v>70698.5</v>
      </c>
    </row>
    <row r="171" spans="1:3" s="7" customFormat="1" ht="38.25" x14ac:dyDescent="0.2">
      <c r="A171" s="18" t="s">
        <v>76</v>
      </c>
      <c r="B171" s="21" t="s">
        <v>77</v>
      </c>
      <c r="C171" s="10">
        <v>14671.7</v>
      </c>
    </row>
    <row r="172" spans="1:3" s="6" customFormat="1" ht="25.5" x14ac:dyDescent="0.2">
      <c r="A172" s="18" t="s">
        <v>294</v>
      </c>
      <c r="B172" s="20" t="s">
        <v>423</v>
      </c>
      <c r="C172" s="5">
        <f>C173+C183</f>
        <v>408287.69999999995</v>
      </c>
    </row>
    <row r="173" spans="1:3" s="6" customFormat="1" x14ac:dyDescent="0.2">
      <c r="A173" s="18" t="s">
        <v>295</v>
      </c>
      <c r="B173" s="20" t="s">
        <v>296</v>
      </c>
      <c r="C173" s="5">
        <f>C175+C174+C176+C177+C179+C181</f>
        <v>86907.6</v>
      </c>
    </row>
    <row r="174" spans="1:3" s="15" customFormat="1" ht="38.25" x14ac:dyDescent="0.2">
      <c r="A174" s="18" t="s">
        <v>179</v>
      </c>
      <c r="B174" s="21" t="s">
        <v>180</v>
      </c>
      <c r="C174" s="10">
        <v>129.5</v>
      </c>
    </row>
    <row r="175" spans="1:3" s="7" customFormat="1" ht="25.5" x14ac:dyDescent="0.2">
      <c r="A175" s="18" t="s">
        <v>198</v>
      </c>
      <c r="B175" s="21" t="s">
        <v>199</v>
      </c>
      <c r="C175" s="10">
        <v>693.7</v>
      </c>
    </row>
    <row r="176" spans="1:3" s="7" customFormat="1" ht="25.5" x14ac:dyDescent="0.2">
      <c r="A176" s="18" t="s">
        <v>181</v>
      </c>
      <c r="B176" s="21" t="s">
        <v>182</v>
      </c>
      <c r="C176" s="10">
        <v>7.7</v>
      </c>
    </row>
    <row r="177" spans="1:3" s="7" customFormat="1" ht="25.5" x14ac:dyDescent="0.2">
      <c r="A177" s="18" t="s">
        <v>297</v>
      </c>
      <c r="B177" s="21" t="s">
        <v>298</v>
      </c>
      <c r="C177" s="10">
        <f>C178</f>
        <v>92.4</v>
      </c>
    </row>
    <row r="178" spans="1:3" s="7" customFormat="1" ht="70.5" customHeight="1" x14ac:dyDescent="0.2">
      <c r="A178" s="18" t="s">
        <v>78</v>
      </c>
      <c r="B178" s="21" t="s">
        <v>79</v>
      </c>
      <c r="C178" s="10">
        <v>92.4</v>
      </c>
    </row>
    <row r="179" spans="1:3" s="7" customFormat="1" ht="25.5" x14ac:dyDescent="0.2">
      <c r="A179" s="18" t="s">
        <v>299</v>
      </c>
      <c r="B179" s="21" t="s">
        <v>300</v>
      </c>
      <c r="C179" s="10">
        <f>C180</f>
        <v>40.299999999999997</v>
      </c>
    </row>
    <row r="180" spans="1:3" s="7" customFormat="1" ht="51" x14ac:dyDescent="0.2">
      <c r="A180" s="18" t="s">
        <v>301</v>
      </c>
      <c r="B180" s="21" t="s">
        <v>102</v>
      </c>
      <c r="C180" s="10">
        <v>40.299999999999997</v>
      </c>
    </row>
    <row r="181" spans="1:3" s="7" customFormat="1" x14ac:dyDescent="0.2">
      <c r="A181" s="18" t="s">
        <v>302</v>
      </c>
      <c r="B181" s="21" t="s">
        <v>303</v>
      </c>
      <c r="C181" s="10">
        <f>C182</f>
        <v>85944</v>
      </c>
    </row>
    <row r="182" spans="1:3" s="7" customFormat="1" ht="25.5" x14ac:dyDescent="0.2">
      <c r="A182" s="18" t="s">
        <v>6</v>
      </c>
      <c r="B182" s="21" t="s">
        <v>7</v>
      </c>
      <c r="C182" s="10">
        <v>85944</v>
      </c>
    </row>
    <row r="183" spans="1:3" s="6" customFormat="1" x14ac:dyDescent="0.2">
      <c r="A183" s="18" t="s">
        <v>304</v>
      </c>
      <c r="B183" s="20" t="s">
        <v>305</v>
      </c>
      <c r="C183" s="5">
        <f>C184+C186</f>
        <v>321380.09999999998</v>
      </c>
    </row>
    <row r="184" spans="1:3" s="7" customFormat="1" ht="25.5" x14ac:dyDescent="0.2">
      <c r="A184" s="18" t="s">
        <v>306</v>
      </c>
      <c r="B184" s="21" t="s">
        <v>307</v>
      </c>
      <c r="C184" s="10">
        <f>C185</f>
        <v>13180.3</v>
      </c>
    </row>
    <row r="185" spans="1:3" s="7" customFormat="1" ht="25.5" x14ac:dyDescent="0.2">
      <c r="A185" s="18" t="s">
        <v>88</v>
      </c>
      <c r="B185" s="21" t="s">
        <v>89</v>
      </c>
      <c r="C185" s="10">
        <v>13180.3</v>
      </c>
    </row>
    <row r="186" spans="1:3" s="7" customFormat="1" x14ac:dyDescent="0.2">
      <c r="A186" s="18" t="s">
        <v>308</v>
      </c>
      <c r="B186" s="21" t="s">
        <v>309</v>
      </c>
      <c r="C186" s="10">
        <f>C187</f>
        <v>308199.8</v>
      </c>
    </row>
    <row r="187" spans="1:3" s="7" customFormat="1" ht="25.5" x14ac:dyDescent="0.2">
      <c r="A187" s="18" t="s">
        <v>424</v>
      </c>
      <c r="B187" s="21" t="s">
        <v>3</v>
      </c>
      <c r="C187" s="10">
        <v>308199.8</v>
      </c>
    </row>
    <row r="188" spans="1:3" s="6" customFormat="1" ht="25.5" x14ac:dyDescent="0.2">
      <c r="A188" s="18" t="s">
        <v>310</v>
      </c>
      <c r="B188" s="20" t="s">
        <v>311</v>
      </c>
      <c r="C188" s="5">
        <f>C189+C195</f>
        <v>73833.5</v>
      </c>
    </row>
    <row r="189" spans="1:3" s="6" customFormat="1" ht="63.75" x14ac:dyDescent="0.2">
      <c r="A189" s="18" t="s">
        <v>312</v>
      </c>
      <c r="B189" s="20" t="s">
        <v>313</v>
      </c>
      <c r="C189" s="5">
        <f t="shared" ref="C189" si="10">C190+C192</f>
        <v>51088.1</v>
      </c>
    </row>
    <row r="190" spans="1:3" s="7" customFormat="1" ht="89.25" x14ac:dyDescent="0.2">
      <c r="A190" s="18" t="s">
        <v>314</v>
      </c>
      <c r="B190" s="21" t="s">
        <v>315</v>
      </c>
      <c r="C190" s="10">
        <f t="shared" ref="C190" si="11">C191</f>
        <v>43241.9</v>
      </c>
    </row>
    <row r="191" spans="1:3" s="7" customFormat="1" ht="89.25" x14ac:dyDescent="0.2">
      <c r="A191" s="18" t="s">
        <v>62</v>
      </c>
      <c r="B191" s="21" t="s">
        <v>63</v>
      </c>
      <c r="C191" s="10">
        <v>43241.9</v>
      </c>
    </row>
    <row r="192" spans="1:3" s="7" customFormat="1" ht="76.5" x14ac:dyDescent="0.2">
      <c r="A192" s="18" t="s">
        <v>316</v>
      </c>
      <c r="B192" s="8" t="s">
        <v>317</v>
      </c>
      <c r="C192" s="10">
        <f>C193+C194</f>
        <v>7846.2</v>
      </c>
    </row>
    <row r="193" spans="1:3" s="7" customFormat="1" ht="76.5" x14ac:dyDescent="0.2">
      <c r="A193" s="18" t="s">
        <v>190</v>
      </c>
      <c r="B193" s="8" t="s">
        <v>191</v>
      </c>
      <c r="C193" s="10">
        <v>7799.9</v>
      </c>
    </row>
    <row r="194" spans="1:3" s="7" customFormat="1" ht="89.25" x14ac:dyDescent="0.2">
      <c r="A194" s="27" t="s">
        <v>587</v>
      </c>
      <c r="B194" s="28" t="s">
        <v>588</v>
      </c>
      <c r="C194" s="10">
        <v>46.3</v>
      </c>
    </row>
    <row r="195" spans="1:3" s="6" customFormat="1" ht="25.5" x14ac:dyDescent="0.2">
      <c r="A195" s="18" t="s">
        <v>318</v>
      </c>
      <c r="B195" s="20" t="s">
        <v>319</v>
      </c>
      <c r="C195" s="5">
        <f>C196</f>
        <v>22745.4</v>
      </c>
    </row>
    <row r="196" spans="1:3" s="7" customFormat="1" ht="38.25" x14ac:dyDescent="0.2">
      <c r="A196" s="18" t="s">
        <v>320</v>
      </c>
      <c r="B196" s="21" t="s">
        <v>321</v>
      </c>
      <c r="C196" s="10">
        <f>C197</f>
        <v>22745.4</v>
      </c>
    </row>
    <row r="197" spans="1:3" s="7" customFormat="1" ht="51" x14ac:dyDescent="0.2">
      <c r="A197" s="18" t="s">
        <v>64</v>
      </c>
      <c r="B197" s="21" t="s">
        <v>65</v>
      </c>
      <c r="C197" s="10">
        <v>22745.4</v>
      </c>
    </row>
    <row r="198" spans="1:3" s="6" customFormat="1" x14ac:dyDescent="0.2">
      <c r="A198" s="18" t="s">
        <v>322</v>
      </c>
      <c r="B198" s="20" t="s">
        <v>323</v>
      </c>
      <c r="C198" s="5">
        <f t="shared" ref="C198:C199" si="12">C199</f>
        <v>131.69999999999999</v>
      </c>
    </row>
    <row r="199" spans="1:3" s="6" customFormat="1" ht="38.25" x14ac:dyDescent="0.2">
      <c r="A199" s="18" t="s">
        <v>324</v>
      </c>
      <c r="B199" s="20" t="s">
        <v>325</v>
      </c>
      <c r="C199" s="5">
        <f t="shared" si="12"/>
        <v>131.69999999999999</v>
      </c>
    </row>
    <row r="200" spans="1:3" s="15" customFormat="1" ht="38.25" x14ac:dyDescent="0.2">
      <c r="A200" s="18" t="s">
        <v>30</v>
      </c>
      <c r="B200" s="21" t="s">
        <v>31</v>
      </c>
      <c r="C200" s="10">
        <v>131.69999999999999</v>
      </c>
    </row>
    <row r="201" spans="1:3" s="6" customFormat="1" x14ac:dyDescent="0.2">
      <c r="A201" s="18" t="s">
        <v>326</v>
      </c>
      <c r="B201" s="20" t="s">
        <v>327</v>
      </c>
      <c r="C201" s="5">
        <f>C202+C254+C259+C252+C268</f>
        <v>1943987.9000000001</v>
      </c>
    </row>
    <row r="202" spans="1:3" s="7" customFormat="1" ht="25.5" x14ac:dyDescent="0.2">
      <c r="A202" s="18" t="s">
        <v>452</v>
      </c>
      <c r="B202" s="20" t="s">
        <v>449</v>
      </c>
      <c r="C202" s="5">
        <f>SUM(C203,C205,C208,C211,C214,C217,C220,C223,C227,C230,C233,C237,C239,C241,C243,C246,C250)</f>
        <v>1707044.0000000002</v>
      </c>
    </row>
    <row r="203" spans="1:3" s="7" customFormat="1" ht="38.25" x14ac:dyDescent="0.2">
      <c r="A203" s="18" t="s">
        <v>589</v>
      </c>
      <c r="B203" s="26" t="s">
        <v>590</v>
      </c>
      <c r="C203" s="10">
        <f>C204</f>
        <v>1038.8</v>
      </c>
    </row>
    <row r="204" spans="1:3" s="15" customFormat="1" ht="63.75" x14ac:dyDescent="0.2">
      <c r="A204" s="18" t="s">
        <v>462</v>
      </c>
      <c r="B204" s="8" t="s">
        <v>450</v>
      </c>
      <c r="C204" s="10">
        <v>1038.8</v>
      </c>
    </row>
    <row r="205" spans="1:3" s="15" customFormat="1" ht="63.75" x14ac:dyDescent="0.2">
      <c r="A205" s="18" t="s">
        <v>451</v>
      </c>
      <c r="B205" s="8" t="s">
        <v>453</v>
      </c>
      <c r="C205" s="10">
        <f>C206+C207</f>
        <v>3361.3</v>
      </c>
    </row>
    <row r="206" spans="1:3" s="15" customFormat="1" ht="89.25" x14ac:dyDescent="0.2">
      <c r="A206" s="18" t="s">
        <v>592</v>
      </c>
      <c r="B206" s="8" t="s">
        <v>591</v>
      </c>
      <c r="C206" s="10">
        <v>0.5</v>
      </c>
    </row>
    <row r="207" spans="1:3" s="15" customFormat="1" ht="76.5" x14ac:dyDescent="0.2">
      <c r="A207" s="18" t="s">
        <v>593</v>
      </c>
      <c r="B207" s="28" t="s">
        <v>594</v>
      </c>
      <c r="C207" s="10">
        <v>3360.8</v>
      </c>
    </row>
    <row r="208" spans="1:3" s="15" customFormat="1" ht="38.25" x14ac:dyDescent="0.2">
      <c r="A208" s="18" t="s">
        <v>455</v>
      </c>
      <c r="B208" s="8" t="s">
        <v>454</v>
      </c>
      <c r="C208" s="10">
        <f>C209+C210</f>
        <v>7340.7</v>
      </c>
    </row>
    <row r="209" spans="1:3" s="15" customFormat="1" ht="76.5" x14ac:dyDescent="0.2">
      <c r="A209" s="18" t="s">
        <v>595</v>
      </c>
      <c r="B209" s="28" t="s">
        <v>597</v>
      </c>
      <c r="C209" s="10">
        <v>6112.9</v>
      </c>
    </row>
    <row r="210" spans="1:3" s="15" customFormat="1" ht="63.75" x14ac:dyDescent="0.2">
      <c r="A210" s="18" t="s">
        <v>596</v>
      </c>
      <c r="B210" s="28" t="s">
        <v>598</v>
      </c>
      <c r="C210" s="10">
        <v>1227.8</v>
      </c>
    </row>
    <row r="211" spans="1:3" s="15" customFormat="1" ht="51" x14ac:dyDescent="0.2">
      <c r="A211" s="18" t="s">
        <v>457</v>
      </c>
      <c r="B211" s="8" t="s">
        <v>456</v>
      </c>
      <c r="C211" s="10">
        <f>C212+C213</f>
        <v>13405.800000000001</v>
      </c>
    </row>
    <row r="212" spans="1:3" s="15" customFormat="1" ht="76.5" x14ac:dyDescent="0.2">
      <c r="A212" s="18" t="s">
        <v>599</v>
      </c>
      <c r="B212" s="28" t="s">
        <v>601</v>
      </c>
      <c r="C212" s="10">
        <v>11223.7</v>
      </c>
    </row>
    <row r="213" spans="1:3" s="15" customFormat="1" ht="63.75" x14ac:dyDescent="0.2">
      <c r="A213" s="18" t="s">
        <v>600</v>
      </c>
      <c r="B213" s="28" t="s">
        <v>602</v>
      </c>
      <c r="C213" s="10">
        <v>2182.1</v>
      </c>
    </row>
    <row r="214" spans="1:3" s="15" customFormat="1" ht="51" x14ac:dyDescent="0.2">
      <c r="A214" s="18" t="s">
        <v>459</v>
      </c>
      <c r="B214" s="8" t="s">
        <v>458</v>
      </c>
      <c r="C214" s="10">
        <f>C215+C216</f>
        <v>15209.5</v>
      </c>
    </row>
    <row r="215" spans="1:3" s="15" customFormat="1" ht="76.5" x14ac:dyDescent="0.2">
      <c r="A215" s="18" t="s">
        <v>603</v>
      </c>
      <c r="B215" s="28" t="s">
        <v>605</v>
      </c>
      <c r="C215" s="10">
        <v>15194.5</v>
      </c>
    </row>
    <row r="216" spans="1:3" s="15" customFormat="1" ht="63.75" x14ac:dyDescent="0.2">
      <c r="A216" s="18" t="s">
        <v>604</v>
      </c>
      <c r="B216" s="28" t="s">
        <v>606</v>
      </c>
      <c r="C216" s="10">
        <v>15</v>
      </c>
    </row>
    <row r="217" spans="1:3" s="15" customFormat="1" ht="51" x14ac:dyDescent="0.2">
      <c r="A217" s="18" t="s">
        <v>607</v>
      </c>
      <c r="B217" s="28" t="s">
        <v>608</v>
      </c>
      <c r="C217" s="10">
        <f>C218+C219</f>
        <v>52.7</v>
      </c>
    </row>
    <row r="218" spans="1:3" s="15" customFormat="1" ht="76.5" x14ac:dyDescent="0.2">
      <c r="A218" s="18" t="s">
        <v>610</v>
      </c>
      <c r="B218" s="28" t="s">
        <v>609</v>
      </c>
      <c r="C218" s="10">
        <v>18</v>
      </c>
    </row>
    <row r="219" spans="1:3" s="15" customFormat="1" ht="63.75" x14ac:dyDescent="0.2">
      <c r="A219" s="18" t="s">
        <v>461</v>
      </c>
      <c r="B219" s="8" t="s">
        <v>460</v>
      </c>
      <c r="C219" s="10">
        <v>34.700000000000003</v>
      </c>
    </row>
    <row r="220" spans="1:3" s="15" customFormat="1" ht="38.25" x14ac:dyDescent="0.2">
      <c r="A220" s="18" t="s">
        <v>464</v>
      </c>
      <c r="B220" s="8" t="s">
        <v>463</v>
      </c>
      <c r="C220" s="10">
        <f>C221+C222</f>
        <v>73</v>
      </c>
    </row>
    <row r="221" spans="1:3" s="15" customFormat="1" ht="76.5" x14ac:dyDescent="0.2">
      <c r="A221" s="18" t="s">
        <v>611</v>
      </c>
      <c r="B221" s="8" t="s">
        <v>613</v>
      </c>
      <c r="C221" s="10">
        <v>-31</v>
      </c>
    </row>
    <row r="222" spans="1:3" s="15" customFormat="1" ht="63.75" x14ac:dyDescent="0.2">
      <c r="A222" s="18" t="s">
        <v>612</v>
      </c>
      <c r="B222" s="8" t="s">
        <v>614</v>
      </c>
      <c r="C222" s="10">
        <v>104</v>
      </c>
    </row>
    <row r="223" spans="1:3" s="15" customFormat="1" ht="38.25" x14ac:dyDescent="0.2">
      <c r="A223" s="18" t="s">
        <v>466</v>
      </c>
      <c r="B223" s="8" t="s">
        <v>465</v>
      </c>
      <c r="C223" s="10">
        <f>SUM(C224:C226)</f>
        <v>1570094.0000000002</v>
      </c>
    </row>
    <row r="224" spans="1:3" s="15" customFormat="1" ht="63.75" x14ac:dyDescent="0.2">
      <c r="A224" s="18" t="s">
        <v>615</v>
      </c>
      <c r="B224" s="8" t="s">
        <v>618</v>
      </c>
      <c r="C224" s="10">
        <v>1346541.1</v>
      </c>
    </row>
    <row r="225" spans="1:3" s="15" customFormat="1" ht="76.5" x14ac:dyDescent="0.2">
      <c r="A225" s="18" t="s">
        <v>616</v>
      </c>
      <c r="B225" s="8" t="s">
        <v>619</v>
      </c>
      <c r="C225" s="10">
        <v>4.5999999999999996</v>
      </c>
    </row>
    <row r="226" spans="1:3" s="15" customFormat="1" ht="63.75" x14ac:dyDescent="0.2">
      <c r="A226" s="18" t="s">
        <v>617</v>
      </c>
      <c r="B226" s="8" t="s">
        <v>620</v>
      </c>
      <c r="C226" s="10">
        <v>223548.3</v>
      </c>
    </row>
    <row r="227" spans="1:3" s="15" customFormat="1" ht="38.25" x14ac:dyDescent="0.2">
      <c r="A227" s="18" t="s">
        <v>468</v>
      </c>
      <c r="B227" s="8" t="s">
        <v>467</v>
      </c>
      <c r="C227" s="10">
        <f>SUM(C228:C229)</f>
        <v>276.39999999999998</v>
      </c>
    </row>
    <row r="228" spans="1:3" s="15" customFormat="1" ht="76.5" x14ac:dyDescent="0.2">
      <c r="A228" s="18" t="s">
        <v>621</v>
      </c>
      <c r="B228" s="8" t="s">
        <v>623</v>
      </c>
      <c r="C228" s="10">
        <v>-50</v>
      </c>
    </row>
    <row r="229" spans="1:3" s="15" customFormat="1" ht="63.75" x14ac:dyDescent="0.2">
      <c r="A229" s="18" t="s">
        <v>622</v>
      </c>
      <c r="B229" s="8" t="s">
        <v>624</v>
      </c>
      <c r="C229" s="10">
        <v>326.39999999999998</v>
      </c>
    </row>
    <row r="230" spans="1:3" s="15" customFormat="1" ht="51" x14ac:dyDescent="0.2">
      <c r="A230" s="19" t="s">
        <v>470</v>
      </c>
      <c r="B230" s="8" t="s">
        <v>469</v>
      </c>
      <c r="C230" s="10">
        <f>SUM(C231:C232)</f>
        <v>10538.1</v>
      </c>
    </row>
    <row r="231" spans="1:3" s="15" customFormat="1" ht="89.25" x14ac:dyDescent="0.2">
      <c r="A231" s="19" t="s">
        <v>625</v>
      </c>
      <c r="B231" s="8" t="s">
        <v>627</v>
      </c>
      <c r="C231" s="10">
        <v>8124.8</v>
      </c>
    </row>
    <row r="232" spans="1:3" s="15" customFormat="1" ht="76.5" x14ac:dyDescent="0.2">
      <c r="A232" s="19" t="s">
        <v>626</v>
      </c>
      <c r="B232" s="8" t="s">
        <v>628</v>
      </c>
      <c r="C232" s="10">
        <v>2413.3000000000002</v>
      </c>
    </row>
    <row r="233" spans="1:3" s="15" customFormat="1" ht="51" x14ac:dyDescent="0.2">
      <c r="A233" s="19" t="s">
        <v>472</v>
      </c>
      <c r="B233" s="8" t="s">
        <v>471</v>
      </c>
      <c r="C233" s="10">
        <f>SUM(C234:C236)</f>
        <v>3408.7999999999997</v>
      </c>
    </row>
    <row r="234" spans="1:3" s="15" customFormat="1" ht="102" x14ac:dyDescent="0.2">
      <c r="A234" s="19" t="s">
        <v>631</v>
      </c>
      <c r="B234" s="8" t="s">
        <v>629</v>
      </c>
      <c r="C234" s="10">
        <v>1701.3</v>
      </c>
    </row>
    <row r="235" spans="1:3" s="15" customFormat="1" ht="89.25" x14ac:dyDescent="0.2">
      <c r="A235" s="19" t="s">
        <v>632</v>
      </c>
      <c r="B235" s="8" t="s">
        <v>630</v>
      </c>
      <c r="C235" s="10">
        <v>1394.8</v>
      </c>
    </row>
    <row r="236" spans="1:3" s="15" customFormat="1" ht="165.75" x14ac:dyDescent="0.2">
      <c r="A236" s="19" t="s">
        <v>633</v>
      </c>
      <c r="B236" s="8" t="s">
        <v>634</v>
      </c>
      <c r="C236" s="10">
        <v>312.7</v>
      </c>
    </row>
    <row r="237" spans="1:3" s="15" customFormat="1" ht="51" x14ac:dyDescent="0.2">
      <c r="A237" s="19" t="s">
        <v>635</v>
      </c>
      <c r="B237" s="8" t="s">
        <v>636</v>
      </c>
      <c r="C237" s="10">
        <f>SUM(C238)</f>
        <v>1065.5</v>
      </c>
    </row>
    <row r="238" spans="1:3" s="15" customFormat="1" ht="63.75" x14ac:dyDescent="0.2">
      <c r="A238" s="19" t="s">
        <v>474</v>
      </c>
      <c r="B238" s="8" t="s">
        <v>473</v>
      </c>
      <c r="C238" s="10">
        <v>1065.5</v>
      </c>
    </row>
    <row r="239" spans="1:3" s="15" customFormat="1" ht="51" x14ac:dyDescent="0.2">
      <c r="A239" s="19" t="s">
        <v>637</v>
      </c>
      <c r="B239" s="8" t="s">
        <v>638</v>
      </c>
      <c r="C239" s="10">
        <f>SUM(C240)</f>
        <v>578</v>
      </c>
    </row>
    <row r="240" spans="1:3" s="15" customFormat="1" ht="63.75" x14ac:dyDescent="0.2">
      <c r="A240" s="19" t="s">
        <v>476</v>
      </c>
      <c r="B240" s="8" t="s">
        <v>475</v>
      </c>
      <c r="C240" s="10">
        <v>578</v>
      </c>
    </row>
    <row r="241" spans="1:3" s="15" customFormat="1" ht="76.5" x14ac:dyDescent="0.2">
      <c r="A241" s="19" t="s">
        <v>639</v>
      </c>
      <c r="B241" s="8" t="s">
        <v>640</v>
      </c>
      <c r="C241" s="10">
        <f>SUM(C242)</f>
        <v>11</v>
      </c>
    </row>
    <row r="242" spans="1:3" s="15" customFormat="1" ht="89.25" x14ac:dyDescent="0.2">
      <c r="A242" s="19" t="s">
        <v>478</v>
      </c>
      <c r="B242" s="8" t="s">
        <v>477</v>
      </c>
      <c r="C242" s="10">
        <v>11</v>
      </c>
    </row>
    <row r="243" spans="1:3" s="15" customFormat="1" ht="38.25" x14ac:dyDescent="0.2">
      <c r="A243" s="19" t="s">
        <v>480</v>
      </c>
      <c r="B243" s="8" t="s">
        <v>479</v>
      </c>
      <c r="C243" s="10">
        <f>SUM(C244:C245)</f>
        <v>65070.8</v>
      </c>
    </row>
    <row r="244" spans="1:3" s="15" customFormat="1" ht="76.5" x14ac:dyDescent="0.2">
      <c r="A244" s="19" t="s">
        <v>641</v>
      </c>
      <c r="B244" s="8" t="s">
        <v>643</v>
      </c>
      <c r="C244" s="10">
        <v>1527</v>
      </c>
    </row>
    <row r="245" spans="1:3" s="15" customFormat="1" ht="63.75" x14ac:dyDescent="0.2">
      <c r="A245" s="19" t="s">
        <v>642</v>
      </c>
      <c r="B245" s="8" t="s">
        <v>644</v>
      </c>
      <c r="C245" s="10">
        <v>63543.8</v>
      </c>
    </row>
    <row r="246" spans="1:3" s="15" customFormat="1" ht="51" x14ac:dyDescent="0.2">
      <c r="A246" s="19" t="s">
        <v>482</v>
      </c>
      <c r="B246" s="8" t="s">
        <v>481</v>
      </c>
      <c r="C246" s="10">
        <f>SUM(C247:C249)</f>
        <v>15502.199999999999</v>
      </c>
    </row>
    <row r="247" spans="1:3" s="15" customFormat="1" ht="76.5" x14ac:dyDescent="0.2">
      <c r="A247" s="19" t="s">
        <v>650</v>
      </c>
      <c r="B247" s="8" t="s">
        <v>645</v>
      </c>
      <c r="C247" s="10">
        <v>491.8</v>
      </c>
    </row>
    <row r="248" spans="1:3" s="15" customFormat="1" ht="63.75" x14ac:dyDescent="0.2">
      <c r="A248" s="19" t="s">
        <v>649</v>
      </c>
      <c r="B248" s="8" t="s">
        <v>646</v>
      </c>
      <c r="C248" s="10">
        <v>13141</v>
      </c>
    </row>
    <row r="249" spans="1:3" s="15" customFormat="1" ht="114.75" x14ac:dyDescent="0.2">
      <c r="A249" s="19" t="s">
        <v>648</v>
      </c>
      <c r="B249" s="8" t="s">
        <v>647</v>
      </c>
      <c r="C249" s="10">
        <v>1869.4</v>
      </c>
    </row>
    <row r="250" spans="1:3" s="15" customFormat="1" ht="38.25" x14ac:dyDescent="0.2">
      <c r="A250" s="19" t="s">
        <v>484</v>
      </c>
      <c r="B250" s="8" t="s">
        <v>483</v>
      </c>
      <c r="C250" s="10">
        <f>SUM(C251)</f>
        <v>17.399999999999999</v>
      </c>
    </row>
    <row r="251" spans="1:3" s="15" customFormat="1" ht="63.75" x14ac:dyDescent="0.2">
      <c r="A251" s="19" t="s">
        <v>651</v>
      </c>
      <c r="B251" s="8" t="s">
        <v>652</v>
      </c>
      <c r="C251" s="10">
        <v>17.399999999999999</v>
      </c>
    </row>
    <row r="252" spans="1:3" s="6" customFormat="1" ht="25.5" x14ac:dyDescent="0.2">
      <c r="A252" s="18" t="s">
        <v>507</v>
      </c>
      <c r="B252" s="20" t="s">
        <v>508</v>
      </c>
      <c r="C252" s="5">
        <f>C253</f>
        <v>4109.8</v>
      </c>
    </row>
    <row r="253" spans="1:3" s="15" customFormat="1" ht="51" x14ac:dyDescent="0.2">
      <c r="A253" s="18" t="s">
        <v>509</v>
      </c>
      <c r="B253" s="8" t="s">
        <v>510</v>
      </c>
      <c r="C253" s="10">
        <v>4109.8</v>
      </c>
    </row>
    <row r="254" spans="1:3" s="6" customFormat="1" ht="63.75" x14ac:dyDescent="0.2">
      <c r="A254" s="18" t="s">
        <v>486</v>
      </c>
      <c r="B254" s="20" t="s">
        <v>485</v>
      </c>
      <c r="C254" s="5">
        <f>SUM(C255:C258)</f>
        <v>191450.09999999998</v>
      </c>
    </row>
    <row r="255" spans="1:3" s="6" customFormat="1" ht="63.75" x14ac:dyDescent="0.2">
      <c r="A255" s="18" t="s">
        <v>487</v>
      </c>
      <c r="B255" s="21" t="s">
        <v>485</v>
      </c>
      <c r="C255" s="10">
        <v>108225.2</v>
      </c>
    </row>
    <row r="256" spans="1:3" s="6" customFormat="1" ht="63.75" x14ac:dyDescent="0.2">
      <c r="A256" s="18" t="s">
        <v>489</v>
      </c>
      <c r="B256" s="21" t="s">
        <v>488</v>
      </c>
      <c r="C256" s="10">
        <v>398.9</v>
      </c>
    </row>
    <row r="257" spans="1:3" s="6" customFormat="1" ht="63.75" x14ac:dyDescent="0.2">
      <c r="A257" s="18" t="s">
        <v>491</v>
      </c>
      <c r="B257" s="21" t="s">
        <v>490</v>
      </c>
      <c r="C257" s="10">
        <v>42.6</v>
      </c>
    </row>
    <row r="258" spans="1:3" s="6" customFormat="1" ht="51" x14ac:dyDescent="0.2">
      <c r="A258" s="18" t="s">
        <v>493</v>
      </c>
      <c r="B258" s="21" t="s">
        <v>492</v>
      </c>
      <c r="C258" s="10">
        <v>82783.399999999994</v>
      </c>
    </row>
    <row r="259" spans="1:3" s="6" customFormat="1" x14ac:dyDescent="0.2">
      <c r="A259" s="18" t="s">
        <v>496</v>
      </c>
      <c r="B259" s="20" t="s">
        <v>494</v>
      </c>
      <c r="C259" s="5">
        <f>C260+C263+C265</f>
        <v>27653.300000000003</v>
      </c>
    </row>
    <row r="260" spans="1:3" s="6" customFormat="1" ht="76.5" x14ac:dyDescent="0.2">
      <c r="A260" s="18" t="s">
        <v>653</v>
      </c>
      <c r="B260" s="21" t="s">
        <v>654</v>
      </c>
      <c r="C260" s="10">
        <f>SUM(C261:C262)</f>
        <v>1467.4</v>
      </c>
    </row>
    <row r="261" spans="1:3" s="6" customFormat="1" ht="38.25" x14ac:dyDescent="0.2">
      <c r="A261" s="18" t="s">
        <v>497</v>
      </c>
      <c r="B261" s="21" t="s">
        <v>495</v>
      </c>
      <c r="C261" s="10">
        <v>797</v>
      </c>
    </row>
    <row r="262" spans="1:3" s="6" customFormat="1" ht="63.75" x14ac:dyDescent="0.2">
      <c r="A262" s="18" t="s">
        <v>499</v>
      </c>
      <c r="B262" s="21" t="s">
        <v>498</v>
      </c>
      <c r="C262" s="10">
        <v>670.4</v>
      </c>
    </row>
    <row r="263" spans="1:3" s="6" customFormat="1" ht="38.25" x14ac:dyDescent="0.2">
      <c r="A263" s="18" t="s">
        <v>655</v>
      </c>
      <c r="B263" s="21" t="s">
        <v>656</v>
      </c>
      <c r="C263" s="10">
        <f>C264</f>
        <v>1350.7</v>
      </c>
    </row>
    <row r="264" spans="1:3" s="6" customFormat="1" ht="51" x14ac:dyDescent="0.2">
      <c r="A264" s="18" t="s">
        <v>503</v>
      </c>
      <c r="B264" s="21" t="s">
        <v>32</v>
      </c>
      <c r="C264" s="10">
        <v>1350.7</v>
      </c>
    </row>
    <row r="265" spans="1:3" s="6" customFormat="1" ht="12.75" customHeight="1" x14ac:dyDescent="0.2">
      <c r="A265" s="18" t="s">
        <v>658</v>
      </c>
      <c r="B265" s="21" t="s">
        <v>657</v>
      </c>
      <c r="C265" s="10">
        <f>C266+C267</f>
        <v>24835.200000000001</v>
      </c>
    </row>
    <row r="266" spans="1:3" s="6" customFormat="1" ht="51" x14ac:dyDescent="0.2">
      <c r="A266" s="18" t="s">
        <v>504</v>
      </c>
      <c r="B266" s="21" t="s">
        <v>500</v>
      </c>
      <c r="C266" s="10">
        <v>24552.2</v>
      </c>
    </row>
    <row r="267" spans="1:3" s="6" customFormat="1" ht="51" x14ac:dyDescent="0.2">
      <c r="A267" s="18" t="s">
        <v>505</v>
      </c>
      <c r="B267" s="21" t="s">
        <v>501</v>
      </c>
      <c r="C267" s="10">
        <v>283</v>
      </c>
    </row>
    <row r="268" spans="1:3" s="6" customFormat="1" ht="25.5" x14ac:dyDescent="0.2">
      <c r="A268" s="25" t="s">
        <v>659</v>
      </c>
      <c r="B268" s="20" t="s">
        <v>660</v>
      </c>
      <c r="C268" s="5">
        <f>C269</f>
        <v>13730.7</v>
      </c>
    </row>
    <row r="269" spans="1:3" s="6" customFormat="1" ht="51" x14ac:dyDescent="0.2">
      <c r="A269" s="18" t="s">
        <v>506</v>
      </c>
      <c r="B269" s="21" t="s">
        <v>502</v>
      </c>
      <c r="C269" s="10">
        <v>13730.7</v>
      </c>
    </row>
    <row r="270" spans="1:3" s="6" customFormat="1" x14ac:dyDescent="0.2">
      <c r="A270" s="18" t="s">
        <v>328</v>
      </c>
      <c r="B270" s="20" t="s">
        <v>329</v>
      </c>
      <c r="C270" s="5">
        <f>C271+C273</f>
        <v>173.10000000000002</v>
      </c>
    </row>
    <row r="271" spans="1:3" s="6" customFormat="1" x14ac:dyDescent="0.2">
      <c r="A271" s="18" t="s">
        <v>330</v>
      </c>
      <c r="B271" s="20" t="s">
        <v>331</v>
      </c>
      <c r="C271" s="5">
        <f>C272</f>
        <v>-185.5</v>
      </c>
    </row>
    <row r="272" spans="1:3" s="15" customFormat="1" ht="25.5" x14ac:dyDescent="0.2">
      <c r="A272" s="18" t="s">
        <v>15</v>
      </c>
      <c r="B272" s="8" t="s">
        <v>16</v>
      </c>
      <c r="C272" s="10">
        <v>-185.5</v>
      </c>
    </row>
    <row r="273" spans="1:3" s="6" customFormat="1" x14ac:dyDescent="0.2">
      <c r="A273" s="18" t="s">
        <v>332</v>
      </c>
      <c r="B273" s="11" t="s">
        <v>333</v>
      </c>
      <c r="C273" s="5">
        <f>C274</f>
        <v>358.6</v>
      </c>
    </row>
    <row r="274" spans="1:3" s="15" customFormat="1" x14ac:dyDescent="0.2">
      <c r="A274" s="18" t="s">
        <v>17</v>
      </c>
      <c r="B274" s="8" t="s">
        <v>18</v>
      </c>
      <c r="C274" s="10">
        <v>358.6</v>
      </c>
    </row>
    <row r="275" spans="1:3" x14ac:dyDescent="0.2">
      <c r="A275" s="36" t="s">
        <v>661</v>
      </c>
      <c r="B275" s="31" t="s">
        <v>334</v>
      </c>
      <c r="C275" s="39">
        <v>74430097.120229989</v>
      </c>
    </row>
    <row r="276" spans="1:3" ht="25.5" x14ac:dyDescent="0.2">
      <c r="A276" s="36" t="s">
        <v>662</v>
      </c>
      <c r="B276" s="31" t="s">
        <v>335</v>
      </c>
      <c r="C276" s="39">
        <v>72328955.237899989</v>
      </c>
    </row>
    <row r="277" spans="1:3" x14ac:dyDescent="0.2">
      <c r="A277" s="37" t="s">
        <v>663</v>
      </c>
      <c r="B277" s="29" t="s">
        <v>336</v>
      </c>
      <c r="C277" s="40">
        <v>12618748.5</v>
      </c>
    </row>
    <row r="278" spans="1:3" ht="25.5" x14ac:dyDescent="0.2">
      <c r="A278" s="37" t="s">
        <v>664</v>
      </c>
      <c r="B278" s="30" t="s">
        <v>106</v>
      </c>
      <c r="C278" s="40">
        <v>6404851.5</v>
      </c>
    </row>
    <row r="279" spans="1:3" ht="25.5" x14ac:dyDescent="0.2">
      <c r="A279" s="37" t="s">
        <v>665</v>
      </c>
      <c r="B279" s="30" t="s">
        <v>511</v>
      </c>
      <c r="C279" s="40">
        <v>3000000</v>
      </c>
    </row>
    <row r="280" spans="1:3" ht="38.25" x14ac:dyDescent="0.2">
      <c r="A280" s="37" t="s">
        <v>666</v>
      </c>
      <c r="B280" s="30" t="s">
        <v>387</v>
      </c>
      <c r="C280" s="40">
        <v>2441060</v>
      </c>
    </row>
    <row r="281" spans="1:3" ht="51" x14ac:dyDescent="0.2">
      <c r="A281" s="37" t="s">
        <v>667</v>
      </c>
      <c r="B281" s="30" t="s">
        <v>668</v>
      </c>
      <c r="C281" s="40">
        <v>71096</v>
      </c>
    </row>
    <row r="282" spans="1:3" ht="38.25" x14ac:dyDescent="0.2">
      <c r="A282" s="37" t="s">
        <v>669</v>
      </c>
      <c r="B282" s="30" t="s">
        <v>388</v>
      </c>
      <c r="C282" s="40">
        <v>701741</v>
      </c>
    </row>
    <row r="283" spans="1:3" ht="25.5" x14ac:dyDescent="0.2">
      <c r="A283" s="37" t="s">
        <v>425</v>
      </c>
      <c r="B283" s="30" t="s">
        <v>337</v>
      </c>
      <c r="C283" s="40">
        <v>26840374.375240002</v>
      </c>
    </row>
    <row r="284" spans="1:3" ht="25.5" x14ac:dyDescent="0.2">
      <c r="A284" s="37" t="s">
        <v>670</v>
      </c>
      <c r="B284" s="30" t="s">
        <v>512</v>
      </c>
      <c r="C284" s="40">
        <v>2596389.7862600004</v>
      </c>
    </row>
    <row r="285" spans="1:3" ht="38.25" x14ac:dyDescent="0.2">
      <c r="A285" s="37" t="s">
        <v>671</v>
      </c>
      <c r="B285" s="30" t="s">
        <v>672</v>
      </c>
      <c r="C285" s="40">
        <v>599605.83507999999</v>
      </c>
    </row>
    <row r="286" spans="1:3" ht="38.25" x14ac:dyDescent="0.2">
      <c r="A286" s="37" t="s">
        <v>673</v>
      </c>
      <c r="B286" s="30" t="s">
        <v>86</v>
      </c>
      <c r="C286" s="40">
        <v>2310.0600600000002</v>
      </c>
    </row>
    <row r="287" spans="1:3" ht="63.75" x14ac:dyDescent="0.2">
      <c r="A287" s="37" t="s">
        <v>674</v>
      </c>
      <c r="B287" s="30" t="s">
        <v>513</v>
      </c>
      <c r="C287" s="40">
        <v>8933.7000000000007</v>
      </c>
    </row>
    <row r="288" spans="1:3" ht="51" x14ac:dyDescent="0.2">
      <c r="A288" s="37" t="s">
        <v>675</v>
      </c>
      <c r="B288" s="30" t="s">
        <v>90</v>
      </c>
      <c r="C288" s="40">
        <v>253221.47618</v>
      </c>
    </row>
    <row r="289" spans="1:3" ht="51" x14ac:dyDescent="0.2">
      <c r="A289" s="37" t="s">
        <v>676</v>
      </c>
      <c r="B289" s="30" t="s">
        <v>514</v>
      </c>
      <c r="C289" s="40">
        <v>940887.26786999998</v>
      </c>
    </row>
    <row r="290" spans="1:3" ht="63.75" x14ac:dyDescent="0.2">
      <c r="A290" s="37" t="s">
        <v>677</v>
      </c>
      <c r="B290" s="30" t="s">
        <v>33</v>
      </c>
      <c r="C290" s="40">
        <v>10319.4</v>
      </c>
    </row>
    <row r="291" spans="1:3" ht="51" x14ac:dyDescent="0.2">
      <c r="A291" s="37" t="s">
        <v>678</v>
      </c>
      <c r="B291" s="30" t="s">
        <v>515</v>
      </c>
      <c r="C291" s="40">
        <v>9792.4497300000003</v>
      </c>
    </row>
    <row r="292" spans="1:3" ht="51" x14ac:dyDescent="0.2">
      <c r="A292" s="37" t="s">
        <v>679</v>
      </c>
      <c r="B292" s="30" t="s">
        <v>680</v>
      </c>
      <c r="C292" s="40">
        <v>231899.08007</v>
      </c>
    </row>
    <row r="293" spans="1:3" ht="102" x14ac:dyDescent="0.2">
      <c r="A293" s="37" t="s">
        <v>681</v>
      </c>
      <c r="B293" s="30" t="s">
        <v>682</v>
      </c>
      <c r="C293" s="40">
        <v>316105.3</v>
      </c>
    </row>
    <row r="294" spans="1:3" ht="89.25" x14ac:dyDescent="0.2">
      <c r="A294" s="37" t="s">
        <v>683</v>
      </c>
      <c r="B294" s="30" t="s">
        <v>684</v>
      </c>
      <c r="C294" s="40">
        <v>66885</v>
      </c>
    </row>
    <row r="295" spans="1:3" ht="38.25" x14ac:dyDescent="0.2">
      <c r="A295" s="37" t="s">
        <v>685</v>
      </c>
      <c r="B295" s="30" t="s">
        <v>516</v>
      </c>
      <c r="C295" s="40">
        <v>257147.2</v>
      </c>
    </row>
    <row r="296" spans="1:3" ht="51" x14ac:dyDescent="0.2">
      <c r="A296" s="37" t="s">
        <v>686</v>
      </c>
      <c r="B296" s="30" t="s">
        <v>687</v>
      </c>
      <c r="C296" s="40">
        <v>155042.06604000001</v>
      </c>
    </row>
    <row r="297" spans="1:3" ht="51" x14ac:dyDescent="0.2">
      <c r="A297" s="37" t="s">
        <v>688</v>
      </c>
      <c r="B297" s="30" t="s">
        <v>366</v>
      </c>
      <c r="C297" s="40">
        <v>2383.29</v>
      </c>
    </row>
    <row r="298" spans="1:3" ht="25.5" x14ac:dyDescent="0.2">
      <c r="A298" s="37" t="s">
        <v>689</v>
      </c>
      <c r="B298" s="30" t="s">
        <v>517</v>
      </c>
      <c r="C298" s="40">
        <v>20507.3</v>
      </c>
    </row>
    <row r="299" spans="1:3" ht="51" x14ac:dyDescent="0.2">
      <c r="A299" s="37" t="s">
        <v>690</v>
      </c>
      <c r="B299" s="30" t="s">
        <v>691</v>
      </c>
      <c r="C299" s="40">
        <v>14101.74827</v>
      </c>
    </row>
    <row r="300" spans="1:3" ht="25.5" x14ac:dyDescent="0.2">
      <c r="A300" s="37" t="s">
        <v>692</v>
      </c>
      <c r="B300" s="30" t="s">
        <v>367</v>
      </c>
      <c r="C300" s="40">
        <v>77645.399999999994</v>
      </c>
    </row>
    <row r="301" spans="1:3" ht="38.25" x14ac:dyDescent="0.2">
      <c r="A301" s="37" t="s">
        <v>693</v>
      </c>
      <c r="B301" s="30" t="s">
        <v>368</v>
      </c>
      <c r="C301" s="40">
        <v>87311.1</v>
      </c>
    </row>
    <row r="302" spans="1:3" ht="76.5" x14ac:dyDescent="0.2">
      <c r="A302" s="37" t="s">
        <v>694</v>
      </c>
      <c r="B302" s="30" t="s">
        <v>695</v>
      </c>
      <c r="C302" s="40">
        <v>648380.91090000002</v>
      </c>
    </row>
    <row r="303" spans="1:3" ht="25.5" x14ac:dyDescent="0.2">
      <c r="A303" s="37" t="s">
        <v>696</v>
      </c>
      <c r="B303" s="30" t="s">
        <v>518</v>
      </c>
      <c r="C303" s="40">
        <v>11230.7</v>
      </c>
    </row>
    <row r="304" spans="1:3" ht="38.25" x14ac:dyDescent="0.2">
      <c r="A304" s="37" t="s">
        <v>697</v>
      </c>
      <c r="B304" s="30" t="s">
        <v>373</v>
      </c>
      <c r="C304" s="40">
        <v>45116.373049999995</v>
      </c>
    </row>
    <row r="305" spans="1:3" ht="38.25" x14ac:dyDescent="0.2">
      <c r="A305" s="37" t="s">
        <v>698</v>
      </c>
      <c r="B305" s="30" t="s">
        <v>374</v>
      </c>
      <c r="C305" s="40">
        <v>6791.2999800000007</v>
      </c>
    </row>
    <row r="306" spans="1:3" ht="63.75" x14ac:dyDescent="0.2">
      <c r="A306" s="37" t="s">
        <v>699</v>
      </c>
      <c r="B306" s="30" t="s">
        <v>384</v>
      </c>
      <c r="C306" s="40">
        <v>583634.99630999996</v>
      </c>
    </row>
    <row r="307" spans="1:3" ht="38.25" x14ac:dyDescent="0.2">
      <c r="A307" s="37" t="s">
        <v>700</v>
      </c>
      <c r="B307" s="30" t="s">
        <v>392</v>
      </c>
      <c r="C307" s="40">
        <v>560753.47461000003</v>
      </c>
    </row>
    <row r="308" spans="1:3" ht="51" x14ac:dyDescent="0.2">
      <c r="A308" s="37" t="s">
        <v>701</v>
      </c>
      <c r="B308" s="30" t="s">
        <v>519</v>
      </c>
      <c r="C308" s="40">
        <v>77079.45345999999</v>
      </c>
    </row>
    <row r="309" spans="1:3" ht="76.5" x14ac:dyDescent="0.2">
      <c r="A309" s="37" t="s">
        <v>702</v>
      </c>
      <c r="B309" s="30" t="s">
        <v>703</v>
      </c>
      <c r="C309" s="40">
        <v>32760</v>
      </c>
    </row>
    <row r="310" spans="1:3" ht="38.25" x14ac:dyDescent="0.2">
      <c r="A310" s="37" t="s">
        <v>704</v>
      </c>
      <c r="B310" s="30" t="s">
        <v>705</v>
      </c>
      <c r="C310" s="40">
        <v>106857.83</v>
      </c>
    </row>
    <row r="311" spans="1:3" ht="38.25" x14ac:dyDescent="0.2">
      <c r="A311" s="37" t="s">
        <v>706</v>
      </c>
      <c r="B311" s="30" t="s">
        <v>707</v>
      </c>
      <c r="C311" s="40">
        <v>39632.274149999997</v>
      </c>
    </row>
    <row r="312" spans="1:3" ht="25.5" x14ac:dyDescent="0.2">
      <c r="A312" s="37" t="s">
        <v>708</v>
      </c>
      <c r="B312" s="30" t="s">
        <v>520</v>
      </c>
      <c r="C312" s="40">
        <v>9600</v>
      </c>
    </row>
    <row r="313" spans="1:3" ht="63.75" x14ac:dyDescent="0.2">
      <c r="A313" s="37" t="s">
        <v>709</v>
      </c>
      <c r="B313" s="30" t="s">
        <v>521</v>
      </c>
      <c r="C313" s="40">
        <v>3763.9761400000002</v>
      </c>
    </row>
    <row r="314" spans="1:3" ht="38.25" x14ac:dyDescent="0.2">
      <c r="A314" s="37" t="s">
        <v>710</v>
      </c>
      <c r="B314" s="30" t="s">
        <v>522</v>
      </c>
      <c r="C314" s="40">
        <v>7921246.6864700001</v>
      </c>
    </row>
    <row r="315" spans="1:3" ht="51" x14ac:dyDescent="0.2">
      <c r="A315" s="37" t="s">
        <v>711</v>
      </c>
      <c r="B315" s="30" t="s">
        <v>523</v>
      </c>
      <c r="C315" s="40">
        <v>1012373.48161</v>
      </c>
    </row>
    <row r="316" spans="1:3" ht="38.25" x14ac:dyDescent="0.2">
      <c r="A316" s="37" t="s">
        <v>712</v>
      </c>
      <c r="B316" s="30" t="s">
        <v>713</v>
      </c>
      <c r="C316" s="40">
        <v>1643265.4398399999</v>
      </c>
    </row>
    <row r="317" spans="1:3" ht="38.25" x14ac:dyDescent="0.2">
      <c r="A317" s="37" t="s">
        <v>714</v>
      </c>
      <c r="B317" s="30" t="s">
        <v>715</v>
      </c>
      <c r="C317" s="40">
        <v>1639133.4018599999</v>
      </c>
    </row>
    <row r="318" spans="1:3" ht="63.75" x14ac:dyDescent="0.2">
      <c r="A318" s="37" t="s">
        <v>716</v>
      </c>
      <c r="B318" s="30" t="s">
        <v>66</v>
      </c>
      <c r="C318" s="40">
        <v>57236.6</v>
      </c>
    </row>
    <row r="319" spans="1:3" ht="51" x14ac:dyDescent="0.2">
      <c r="A319" s="37" t="s">
        <v>717</v>
      </c>
      <c r="B319" s="30" t="s">
        <v>718</v>
      </c>
      <c r="C319" s="40">
        <v>636693.95247000002</v>
      </c>
    </row>
    <row r="320" spans="1:3" ht="63.75" x14ac:dyDescent="0.2">
      <c r="A320" s="37" t="s">
        <v>719</v>
      </c>
      <c r="B320" s="30" t="s">
        <v>720</v>
      </c>
      <c r="C320" s="40">
        <v>5756.5</v>
      </c>
    </row>
    <row r="321" spans="1:3" ht="63.75" x14ac:dyDescent="0.2">
      <c r="A321" s="37" t="s">
        <v>721</v>
      </c>
      <c r="B321" s="30" t="s">
        <v>722</v>
      </c>
      <c r="C321" s="40">
        <v>76003.130449999997</v>
      </c>
    </row>
    <row r="322" spans="1:3" ht="38.25" x14ac:dyDescent="0.2">
      <c r="A322" s="37" t="s">
        <v>723</v>
      </c>
      <c r="B322" s="30" t="s">
        <v>91</v>
      </c>
      <c r="C322" s="40">
        <v>11159.250900000001</v>
      </c>
    </row>
    <row r="323" spans="1:3" ht="51" x14ac:dyDescent="0.2">
      <c r="A323" s="37" t="s">
        <v>724</v>
      </c>
      <c r="B323" s="30" t="s">
        <v>381</v>
      </c>
      <c r="C323" s="40">
        <v>3154</v>
      </c>
    </row>
    <row r="324" spans="1:3" ht="38.25" x14ac:dyDescent="0.2">
      <c r="A324" s="37" t="s">
        <v>725</v>
      </c>
      <c r="B324" s="30" t="s">
        <v>382</v>
      </c>
      <c r="C324" s="40">
        <v>33026.19958</v>
      </c>
    </row>
    <row r="325" spans="1:3" ht="25.5" x14ac:dyDescent="0.2">
      <c r="A325" s="37" t="s">
        <v>726</v>
      </c>
      <c r="B325" s="30" t="s">
        <v>524</v>
      </c>
      <c r="C325" s="40">
        <v>86479.5</v>
      </c>
    </row>
    <row r="326" spans="1:3" ht="51" x14ac:dyDescent="0.2">
      <c r="A326" s="37" t="s">
        <v>727</v>
      </c>
      <c r="B326" s="30" t="s">
        <v>728</v>
      </c>
      <c r="C326" s="40">
        <v>10584</v>
      </c>
    </row>
    <row r="327" spans="1:3" ht="51" x14ac:dyDescent="0.2">
      <c r="A327" s="37" t="s">
        <v>729</v>
      </c>
      <c r="B327" s="30" t="s">
        <v>525</v>
      </c>
      <c r="C327" s="40">
        <v>237301.26797999998</v>
      </c>
    </row>
    <row r="328" spans="1:3" ht="25.5" x14ac:dyDescent="0.2">
      <c r="A328" s="37" t="s">
        <v>730</v>
      </c>
      <c r="B328" s="30" t="s">
        <v>363</v>
      </c>
      <c r="C328" s="40">
        <v>21823.310809999999</v>
      </c>
    </row>
    <row r="329" spans="1:3" ht="51" x14ac:dyDescent="0.2">
      <c r="A329" s="37" t="s">
        <v>731</v>
      </c>
      <c r="B329" s="30" t="s">
        <v>526</v>
      </c>
      <c r="C329" s="40">
        <v>309628.27035000001</v>
      </c>
    </row>
    <row r="330" spans="1:3" ht="38.25" x14ac:dyDescent="0.2">
      <c r="A330" s="37" t="s">
        <v>732</v>
      </c>
      <c r="B330" s="30" t="s">
        <v>527</v>
      </c>
      <c r="C330" s="40">
        <v>495045.18998000002</v>
      </c>
    </row>
    <row r="331" spans="1:3" ht="38.25" x14ac:dyDescent="0.2">
      <c r="A331" s="37" t="s">
        <v>733</v>
      </c>
      <c r="B331" s="30" t="s">
        <v>734</v>
      </c>
      <c r="C331" s="40">
        <v>19897.745370000001</v>
      </c>
    </row>
    <row r="332" spans="1:3" ht="38.25" x14ac:dyDescent="0.2">
      <c r="A332" s="37" t="s">
        <v>735</v>
      </c>
      <c r="B332" s="30" t="s">
        <v>53</v>
      </c>
      <c r="C332" s="40">
        <v>1731.7</v>
      </c>
    </row>
    <row r="333" spans="1:3" ht="38.25" x14ac:dyDescent="0.2">
      <c r="A333" s="37" t="s">
        <v>736</v>
      </c>
      <c r="B333" s="30" t="s">
        <v>81</v>
      </c>
      <c r="C333" s="40">
        <v>9250.9</v>
      </c>
    </row>
    <row r="334" spans="1:3" ht="25.5" x14ac:dyDescent="0.2">
      <c r="A334" s="37" t="s">
        <v>737</v>
      </c>
      <c r="B334" s="30" t="s">
        <v>528</v>
      </c>
      <c r="C334" s="40">
        <v>130891.04277</v>
      </c>
    </row>
    <row r="335" spans="1:3" ht="38.25" x14ac:dyDescent="0.2">
      <c r="A335" s="37" t="s">
        <v>738</v>
      </c>
      <c r="B335" s="30" t="s">
        <v>739</v>
      </c>
      <c r="C335" s="40">
        <v>253490.9</v>
      </c>
    </row>
    <row r="336" spans="1:3" ht="76.5" x14ac:dyDescent="0.2">
      <c r="A336" s="37" t="s">
        <v>740</v>
      </c>
      <c r="B336" s="30" t="s">
        <v>87</v>
      </c>
      <c r="C336" s="40">
        <v>4456.2</v>
      </c>
    </row>
    <row r="337" spans="1:3" ht="63.75" x14ac:dyDescent="0.2">
      <c r="A337" s="37" t="s">
        <v>741</v>
      </c>
      <c r="B337" s="30" t="s">
        <v>742</v>
      </c>
      <c r="C337" s="40">
        <v>239145.45936000001</v>
      </c>
    </row>
    <row r="338" spans="1:3" ht="25.5" x14ac:dyDescent="0.2">
      <c r="A338" s="37" t="s">
        <v>743</v>
      </c>
      <c r="B338" s="30" t="s">
        <v>529</v>
      </c>
      <c r="C338" s="40">
        <v>72925.3</v>
      </c>
    </row>
    <row r="339" spans="1:3" ht="25.5" x14ac:dyDescent="0.2">
      <c r="A339" s="37" t="s">
        <v>744</v>
      </c>
      <c r="B339" s="30" t="s">
        <v>393</v>
      </c>
      <c r="C339" s="40">
        <v>754206.18688000005</v>
      </c>
    </row>
    <row r="340" spans="1:3" ht="38.25" x14ac:dyDescent="0.2">
      <c r="A340" s="37" t="s">
        <v>745</v>
      </c>
      <c r="B340" s="30" t="s">
        <v>351</v>
      </c>
      <c r="C340" s="40">
        <v>18922.756129999998</v>
      </c>
    </row>
    <row r="341" spans="1:3" ht="25.5" x14ac:dyDescent="0.2">
      <c r="A341" s="37" t="s">
        <v>746</v>
      </c>
      <c r="B341" s="30" t="s">
        <v>530</v>
      </c>
      <c r="C341" s="40">
        <v>142185.69756</v>
      </c>
    </row>
    <row r="342" spans="1:3" ht="51" x14ac:dyDescent="0.2">
      <c r="A342" s="37" t="s">
        <v>747</v>
      </c>
      <c r="B342" s="30" t="s">
        <v>531</v>
      </c>
      <c r="C342" s="40">
        <v>130428.2</v>
      </c>
    </row>
    <row r="343" spans="1:3" ht="102" x14ac:dyDescent="0.2">
      <c r="A343" s="37" t="s">
        <v>748</v>
      </c>
      <c r="B343" s="30" t="s">
        <v>749</v>
      </c>
      <c r="C343" s="40">
        <v>24325.840840000001</v>
      </c>
    </row>
    <row r="344" spans="1:3" ht="76.5" x14ac:dyDescent="0.2">
      <c r="A344" s="37" t="s">
        <v>750</v>
      </c>
      <c r="B344" s="30" t="s">
        <v>532</v>
      </c>
      <c r="C344" s="40">
        <v>2688992.2646300001</v>
      </c>
    </row>
    <row r="345" spans="1:3" ht="51" x14ac:dyDescent="0.2">
      <c r="A345" s="37" t="s">
        <v>751</v>
      </c>
      <c r="B345" s="30" t="s">
        <v>533</v>
      </c>
      <c r="C345" s="40">
        <v>342446.12864999997</v>
      </c>
    </row>
    <row r="346" spans="1:3" ht="25.5" x14ac:dyDescent="0.2">
      <c r="A346" s="37" t="s">
        <v>752</v>
      </c>
      <c r="B346" s="30" t="s">
        <v>753</v>
      </c>
      <c r="C346" s="40">
        <v>31079.122589999999</v>
      </c>
    </row>
    <row r="347" spans="1:3" x14ac:dyDescent="0.2">
      <c r="A347" s="37" t="s">
        <v>754</v>
      </c>
      <c r="B347" s="30" t="s">
        <v>338</v>
      </c>
      <c r="C347" s="40">
        <v>9995465.3471100014</v>
      </c>
    </row>
    <row r="348" spans="1:3" ht="63.75" x14ac:dyDescent="0.2">
      <c r="A348" s="37" t="s">
        <v>755</v>
      </c>
      <c r="B348" s="30" t="s">
        <v>386</v>
      </c>
      <c r="C348" s="40">
        <v>1043.6950099999999</v>
      </c>
    </row>
    <row r="349" spans="1:3" ht="25.5" x14ac:dyDescent="0.2">
      <c r="A349" s="37" t="s">
        <v>756</v>
      </c>
      <c r="B349" s="30" t="s">
        <v>375</v>
      </c>
      <c r="C349" s="40">
        <v>59913.463799999998</v>
      </c>
    </row>
    <row r="350" spans="1:3" ht="38.25" x14ac:dyDescent="0.2">
      <c r="A350" s="37" t="s">
        <v>757</v>
      </c>
      <c r="B350" s="30" t="s">
        <v>758</v>
      </c>
      <c r="C350" s="40">
        <v>69000.774510000003</v>
      </c>
    </row>
    <row r="351" spans="1:3" ht="51" x14ac:dyDescent="0.2">
      <c r="A351" s="37" t="s">
        <v>759</v>
      </c>
      <c r="B351" s="30" t="s">
        <v>189</v>
      </c>
      <c r="C351" s="40">
        <v>387.69299999999998</v>
      </c>
    </row>
    <row r="352" spans="1:3" ht="25.5" x14ac:dyDescent="0.2">
      <c r="A352" s="37" t="s">
        <v>760</v>
      </c>
      <c r="B352" s="30" t="s">
        <v>42</v>
      </c>
      <c r="C352" s="40">
        <v>7487.7871599999999</v>
      </c>
    </row>
    <row r="353" spans="1:3" ht="25.5" x14ac:dyDescent="0.2">
      <c r="A353" s="37" t="s">
        <v>761</v>
      </c>
      <c r="B353" s="30" t="s">
        <v>80</v>
      </c>
      <c r="C353" s="40">
        <v>231668.26621999999</v>
      </c>
    </row>
    <row r="354" spans="1:3" ht="76.5" x14ac:dyDescent="0.2">
      <c r="A354" s="37" t="s">
        <v>762</v>
      </c>
      <c r="B354" s="30" t="s">
        <v>763</v>
      </c>
      <c r="C354" s="40">
        <v>31482.94</v>
      </c>
    </row>
    <row r="355" spans="1:3" ht="38.25" x14ac:dyDescent="0.2">
      <c r="A355" s="37" t="s">
        <v>764</v>
      </c>
      <c r="B355" s="30" t="s">
        <v>765</v>
      </c>
      <c r="C355" s="40">
        <v>13392.598</v>
      </c>
    </row>
    <row r="356" spans="1:3" ht="51" x14ac:dyDescent="0.2">
      <c r="A356" s="37" t="s">
        <v>766</v>
      </c>
      <c r="B356" s="30" t="s">
        <v>92</v>
      </c>
      <c r="C356" s="40">
        <v>20447.398000000001</v>
      </c>
    </row>
    <row r="357" spans="1:3" ht="63.75" x14ac:dyDescent="0.2">
      <c r="A357" s="37" t="s">
        <v>767</v>
      </c>
      <c r="B357" s="30" t="s">
        <v>364</v>
      </c>
      <c r="C357" s="40">
        <v>13947.874</v>
      </c>
    </row>
    <row r="358" spans="1:3" ht="51" x14ac:dyDescent="0.2">
      <c r="A358" s="37" t="s">
        <v>768</v>
      </c>
      <c r="B358" s="30" t="s">
        <v>93</v>
      </c>
      <c r="C358" s="40">
        <v>166946.76637999999</v>
      </c>
    </row>
    <row r="359" spans="1:3" ht="76.5" x14ac:dyDescent="0.2">
      <c r="A359" s="37" t="s">
        <v>769</v>
      </c>
      <c r="B359" s="30" t="s">
        <v>770</v>
      </c>
      <c r="C359" s="40">
        <v>120.48008999999999</v>
      </c>
    </row>
    <row r="360" spans="1:3" ht="25.5" x14ac:dyDescent="0.2">
      <c r="A360" s="37" t="s">
        <v>771</v>
      </c>
      <c r="B360" s="30" t="s">
        <v>94</v>
      </c>
      <c r="C360" s="40">
        <v>895057.35740999994</v>
      </c>
    </row>
    <row r="361" spans="1:3" ht="38.25" x14ac:dyDescent="0.2">
      <c r="A361" s="37" t="s">
        <v>772</v>
      </c>
      <c r="B361" s="30" t="s">
        <v>95</v>
      </c>
      <c r="C361" s="40">
        <v>23648.493710000002</v>
      </c>
    </row>
    <row r="362" spans="1:3" ht="76.5" x14ac:dyDescent="0.2">
      <c r="A362" s="37" t="s">
        <v>773</v>
      </c>
      <c r="B362" s="30" t="s">
        <v>774</v>
      </c>
      <c r="C362" s="40">
        <v>12739.63985</v>
      </c>
    </row>
    <row r="363" spans="1:3" ht="76.5" x14ac:dyDescent="0.2">
      <c r="A363" s="37" t="s">
        <v>775</v>
      </c>
      <c r="B363" s="30" t="s">
        <v>776</v>
      </c>
      <c r="C363" s="40">
        <v>584.16850999999997</v>
      </c>
    </row>
    <row r="364" spans="1:3" ht="63.75" x14ac:dyDescent="0.2">
      <c r="A364" s="37" t="s">
        <v>777</v>
      </c>
      <c r="B364" s="30" t="s">
        <v>778</v>
      </c>
      <c r="C364" s="40">
        <v>2149279.8034600001</v>
      </c>
    </row>
    <row r="365" spans="1:3" ht="89.25" x14ac:dyDescent="0.2">
      <c r="A365" s="37" t="s">
        <v>779</v>
      </c>
      <c r="B365" s="30" t="s">
        <v>780</v>
      </c>
      <c r="C365" s="40">
        <v>1718147.5056099999</v>
      </c>
    </row>
    <row r="366" spans="1:3" ht="25.5" x14ac:dyDescent="0.2">
      <c r="A366" s="37" t="s">
        <v>781</v>
      </c>
      <c r="B366" s="30" t="s">
        <v>376</v>
      </c>
      <c r="C366" s="40">
        <v>48897.4</v>
      </c>
    </row>
    <row r="367" spans="1:3" ht="63.75" x14ac:dyDescent="0.2">
      <c r="A367" s="37" t="s">
        <v>782</v>
      </c>
      <c r="B367" s="30" t="s">
        <v>377</v>
      </c>
      <c r="C367" s="40">
        <v>4761.7</v>
      </c>
    </row>
    <row r="368" spans="1:3" ht="25.5" x14ac:dyDescent="0.2">
      <c r="A368" s="37" t="s">
        <v>783</v>
      </c>
      <c r="B368" s="30" t="s">
        <v>378</v>
      </c>
      <c r="C368" s="40">
        <v>685.5</v>
      </c>
    </row>
    <row r="369" spans="1:3" ht="63.75" x14ac:dyDescent="0.2">
      <c r="A369" s="37" t="s">
        <v>784</v>
      </c>
      <c r="B369" s="30" t="s">
        <v>379</v>
      </c>
      <c r="C369" s="40">
        <v>160277.79999999999</v>
      </c>
    </row>
    <row r="370" spans="1:3" ht="76.5" x14ac:dyDescent="0.2">
      <c r="A370" s="37" t="s">
        <v>785</v>
      </c>
      <c r="B370" s="30" t="s">
        <v>67</v>
      </c>
      <c r="C370" s="40">
        <v>781761.7</v>
      </c>
    </row>
    <row r="371" spans="1:3" ht="25.5" x14ac:dyDescent="0.2">
      <c r="A371" s="37" t="s">
        <v>786</v>
      </c>
      <c r="B371" s="30" t="s">
        <v>787</v>
      </c>
      <c r="C371" s="40">
        <v>12320.09743</v>
      </c>
    </row>
    <row r="372" spans="1:3" ht="38.25" x14ac:dyDescent="0.2">
      <c r="A372" s="37" t="s">
        <v>788</v>
      </c>
      <c r="B372" s="30" t="s">
        <v>789</v>
      </c>
      <c r="C372" s="40">
        <v>3370736.3638599999</v>
      </c>
    </row>
    <row r="373" spans="1:3" ht="25.5" x14ac:dyDescent="0.2">
      <c r="A373" s="37" t="s">
        <v>790</v>
      </c>
      <c r="B373" s="30" t="s">
        <v>107</v>
      </c>
      <c r="C373" s="40">
        <v>200728.08109999998</v>
      </c>
    </row>
    <row r="374" spans="1:3" x14ac:dyDescent="0.2">
      <c r="A374" s="37" t="s">
        <v>426</v>
      </c>
      <c r="B374" s="30" t="s">
        <v>339</v>
      </c>
      <c r="C374" s="40">
        <v>22874367.015549999</v>
      </c>
    </row>
    <row r="375" spans="1:3" ht="38.25" x14ac:dyDescent="0.2">
      <c r="A375" s="37" t="s">
        <v>791</v>
      </c>
      <c r="B375" s="30" t="s">
        <v>343</v>
      </c>
      <c r="C375" s="40">
        <v>22659.71269</v>
      </c>
    </row>
    <row r="376" spans="1:3" ht="51" x14ac:dyDescent="0.2">
      <c r="A376" s="37" t="s">
        <v>792</v>
      </c>
      <c r="B376" s="30" t="s">
        <v>793</v>
      </c>
      <c r="C376" s="40">
        <v>4217.3680300000005</v>
      </c>
    </row>
    <row r="377" spans="1:3" ht="51" x14ac:dyDescent="0.2">
      <c r="A377" s="37" t="s">
        <v>792</v>
      </c>
      <c r="B377" s="30" t="s">
        <v>793</v>
      </c>
      <c r="C377" s="40">
        <v>3819.2157499999998</v>
      </c>
    </row>
    <row r="378" spans="1:3" ht="38.25" x14ac:dyDescent="0.2">
      <c r="A378" s="37" t="s">
        <v>794</v>
      </c>
      <c r="B378" s="30" t="s">
        <v>68</v>
      </c>
      <c r="C378" s="40">
        <v>276150.52329000004</v>
      </c>
    </row>
    <row r="379" spans="1:3" ht="51" x14ac:dyDescent="0.2">
      <c r="A379" s="37" t="s">
        <v>795</v>
      </c>
      <c r="B379" s="30" t="s">
        <v>534</v>
      </c>
      <c r="C379" s="40">
        <v>473059.79850999999</v>
      </c>
    </row>
    <row r="380" spans="1:3" ht="38.25" x14ac:dyDescent="0.2">
      <c r="A380" s="37" t="s">
        <v>796</v>
      </c>
      <c r="B380" s="30" t="s">
        <v>369</v>
      </c>
      <c r="C380" s="40">
        <v>204485.41836000001</v>
      </c>
    </row>
    <row r="381" spans="1:3" ht="51" x14ac:dyDescent="0.2">
      <c r="A381" s="37" t="s">
        <v>797</v>
      </c>
      <c r="B381" s="30" t="s">
        <v>345</v>
      </c>
      <c r="C381" s="40">
        <v>2692.8240000000001</v>
      </c>
    </row>
    <row r="382" spans="1:3" ht="153" x14ac:dyDescent="0.2">
      <c r="A382" s="37" t="s">
        <v>798</v>
      </c>
      <c r="B382" s="30" t="s">
        <v>535</v>
      </c>
      <c r="C382" s="40">
        <v>9488.2000000000007</v>
      </c>
    </row>
    <row r="383" spans="1:3" ht="51" x14ac:dyDescent="0.2">
      <c r="A383" s="37" t="s">
        <v>799</v>
      </c>
      <c r="B383" s="30" t="s">
        <v>344</v>
      </c>
      <c r="C383" s="40">
        <v>53.206000000000003</v>
      </c>
    </row>
    <row r="384" spans="1:3" ht="51" x14ac:dyDescent="0.2">
      <c r="A384" s="37" t="s">
        <v>800</v>
      </c>
      <c r="B384" s="30" t="s">
        <v>536</v>
      </c>
      <c r="C384" s="40">
        <v>35487.199999999997</v>
      </c>
    </row>
    <row r="385" spans="1:3" ht="51" x14ac:dyDescent="0.2">
      <c r="A385" s="37" t="s">
        <v>801</v>
      </c>
      <c r="B385" s="30" t="s">
        <v>537</v>
      </c>
      <c r="C385" s="40">
        <v>1568509.1252899999</v>
      </c>
    </row>
    <row r="386" spans="1:3" ht="63.75" x14ac:dyDescent="0.2">
      <c r="A386" s="37" t="s">
        <v>802</v>
      </c>
      <c r="B386" s="30" t="s">
        <v>803</v>
      </c>
      <c r="C386" s="40">
        <v>161465.02106999999</v>
      </c>
    </row>
    <row r="387" spans="1:3" ht="38.25" x14ac:dyDescent="0.2">
      <c r="A387" s="37" t="s">
        <v>804</v>
      </c>
      <c r="B387" s="30" t="s">
        <v>103</v>
      </c>
      <c r="C387" s="40">
        <v>11101500</v>
      </c>
    </row>
    <row r="388" spans="1:3" ht="51" x14ac:dyDescent="0.2">
      <c r="A388" s="37" t="s">
        <v>805</v>
      </c>
      <c r="B388" s="30" t="s">
        <v>806</v>
      </c>
      <c r="C388" s="40">
        <v>2000000</v>
      </c>
    </row>
    <row r="389" spans="1:3" ht="63.75" x14ac:dyDescent="0.2">
      <c r="A389" s="37" t="s">
        <v>807</v>
      </c>
      <c r="B389" s="30" t="s">
        <v>538</v>
      </c>
      <c r="C389" s="40">
        <v>140000</v>
      </c>
    </row>
    <row r="390" spans="1:3" ht="51" x14ac:dyDescent="0.2">
      <c r="A390" s="37" t="s">
        <v>808</v>
      </c>
      <c r="B390" s="30" t="s">
        <v>352</v>
      </c>
      <c r="C390" s="40">
        <v>39338.9</v>
      </c>
    </row>
    <row r="391" spans="1:3" ht="38.25" x14ac:dyDescent="0.2">
      <c r="A391" s="37" t="s">
        <v>809</v>
      </c>
      <c r="B391" s="30" t="s">
        <v>383</v>
      </c>
      <c r="C391" s="40">
        <v>20000</v>
      </c>
    </row>
    <row r="392" spans="1:3" ht="25.5" x14ac:dyDescent="0.2">
      <c r="A392" s="37" t="s">
        <v>810</v>
      </c>
      <c r="B392" s="30" t="s">
        <v>539</v>
      </c>
      <c r="C392" s="40">
        <v>120740</v>
      </c>
    </row>
    <row r="393" spans="1:3" ht="63.75" x14ac:dyDescent="0.2">
      <c r="A393" s="37" t="s">
        <v>811</v>
      </c>
      <c r="B393" s="30" t="s">
        <v>370</v>
      </c>
      <c r="C393" s="40">
        <v>257</v>
      </c>
    </row>
    <row r="394" spans="1:3" ht="51" x14ac:dyDescent="0.2">
      <c r="A394" s="37" t="s">
        <v>812</v>
      </c>
      <c r="B394" s="30" t="s">
        <v>540</v>
      </c>
      <c r="C394" s="40">
        <v>40000</v>
      </c>
    </row>
    <row r="395" spans="1:3" ht="51" x14ac:dyDescent="0.2">
      <c r="A395" s="37" t="s">
        <v>813</v>
      </c>
      <c r="B395" s="30" t="s">
        <v>371</v>
      </c>
      <c r="C395" s="40">
        <v>5206.5</v>
      </c>
    </row>
    <row r="396" spans="1:3" ht="51" x14ac:dyDescent="0.2">
      <c r="A396" s="37" t="s">
        <v>814</v>
      </c>
      <c r="B396" s="30" t="s">
        <v>815</v>
      </c>
      <c r="C396" s="40">
        <v>229179.99950000001</v>
      </c>
    </row>
    <row r="397" spans="1:3" ht="51" x14ac:dyDescent="0.2">
      <c r="A397" s="37" t="s">
        <v>816</v>
      </c>
      <c r="B397" s="30" t="s">
        <v>817</v>
      </c>
      <c r="C397" s="40">
        <v>52873.8</v>
      </c>
    </row>
    <row r="398" spans="1:3" ht="38.25" x14ac:dyDescent="0.2">
      <c r="A398" s="37" t="s">
        <v>818</v>
      </c>
      <c r="B398" s="30" t="s">
        <v>346</v>
      </c>
      <c r="C398" s="40">
        <v>6363183.2030600002</v>
      </c>
    </row>
    <row r="399" spans="1:3" ht="25.5" x14ac:dyDescent="0.2">
      <c r="A399" s="37" t="s">
        <v>819</v>
      </c>
      <c r="B399" s="30" t="s">
        <v>340</v>
      </c>
      <c r="C399" s="40">
        <v>1277722.1889500001</v>
      </c>
    </row>
    <row r="400" spans="1:3" ht="51" x14ac:dyDescent="0.2">
      <c r="A400" s="37" t="s">
        <v>820</v>
      </c>
      <c r="B400" s="30" t="s">
        <v>541</v>
      </c>
      <c r="C400" s="40">
        <v>4126.6000000000004</v>
      </c>
    </row>
    <row r="401" spans="1:3" ht="89.25" x14ac:dyDescent="0.2">
      <c r="A401" s="37" t="s">
        <v>821</v>
      </c>
      <c r="B401" s="30" t="s">
        <v>394</v>
      </c>
      <c r="C401" s="40">
        <v>1154138.9481199998</v>
      </c>
    </row>
    <row r="402" spans="1:3" ht="63.75" x14ac:dyDescent="0.2">
      <c r="A402" s="37" t="s">
        <v>822</v>
      </c>
      <c r="B402" s="30" t="s">
        <v>192</v>
      </c>
      <c r="C402" s="40">
        <v>119222.43334999999</v>
      </c>
    </row>
    <row r="403" spans="1:3" ht="38.25" x14ac:dyDescent="0.2">
      <c r="A403" s="37" t="s">
        <v>823</v>
      </c>
      <c r="B403" s="30" t="s">
        <v>824</v>
      </c>
      <c r="C403" s="40">
        <v>234.2</v>
      </c>
    </row>
    <row r="404" spans="1:3" ht="25.5" x14ac:dyDescent="0.2">
      <c r="A404" s="37" t="s">
        <v>825</v>
      </c>
      <c r="B404" s="30" t="s">
        <v>826</v>
      </c>
      <c r="C404" s="40">
        <v>38393.222740000005</v>
      </c>
    </row>
    <row r="405" spans="1:3" ht="25.5" x14ac:dyDescent="0.2">
      <c r="A405" s="37" t="s">
        <v>827</v>
      </c>
      <c r="B405" s="30" t="s">
        <v>828</v>
      </c>
      <c r="C405" s="40">
        <v>38393.222740000005</v>
      </c>
    </row>
    <row r="406" spans="1:3" ht="51" x14ac:dyDescent="0.2">
      <c r="A406" s="37" t="s">
        <v>829</v>
      </c>
      <c r="B406" s="30" t="s">
        <v>341</v>
      </c>
      <c r="C406" s="40">
        <v>1054894.7684899999</v>
      </c>
    </row>
    <row r="407" spans="1:3" ht="63.75" x14ac:dyDescent="0.2">
      <c r="A407" s="37" t="s">
        <v>830</v>
      </c>
      <c r="B407" s="30" t="s">
        <v>12</v>
      </c>
      <c r="C407" s="40">
        <v>1603.2483500000001</v>
      </c>
    </row>
    <row r="408" spans="1:3" ht="51" x14ac:dyDescent="0.2">
      <c r="A408" s="37" t="s">
        <v>831</v>
      </c>
      <c r="B408" s="30" t="s">
        <v>832</v>
      </c>
      <c r="C408" s="40">
        <v>1377.4546200000002</v>
      </c>
    </row>
    <row r="409" spans="1:3" ht="51" x14ac:dyDescent="0.2">
      <c r="A409" s="37" t="s">
        <v>833</v>
      </c>
      <c r="B409" s="30" t="s">
        <v>834</v>
      </c>
      <c r="C409" s="40">
        <v>234.05262999999999</v>
      </c>
    </row>
    <row r="410" spans="1:3" ht="76.5" x14ac:dyDescent="0.2">
      <c r="A410" s="37" t="s">
        <v>835</v>
      </c>
      <c r="B410" s="30" t="s">
        <v>836</v>
      </c>
      <c r="C410" s="40">
        <v>255.26008999999999</v>
      </c>
    </row>
    <row r="411" spans="1:3" ht="51" x14ac:dyDescent="0.2">
      <c r="A411" s="37" t="s">
        <v>837</v>
      </c>
      <c r="B411" s="30" t="s">
        <v>838</v>
      </c>
      <c r="C411" s="40">
        <v>44.174999999999997</v>
      </c>
    </row>
    <row r="412" spans="1:3" ht="76.5" x14ac:dyDescent="0.2">
      <c r="A412" s="37" t="s">
        <v>839</v>
      </c>
      <c r="B412" s="30" t="s">
        <v>840</v>
      </c>
      <c r="C412" s="40">
        <v>48.337000000000003</v>
      </c>
    </row>
    <row r="413" spans="1:3" ht="63.75" x14ac:dyDescent="0.2">
      <c r="A413" s="37" t="s">
        <v>841</v>
      </c>
      <c r="B413" s="30" t="s">
        <v>842</v>
      </c>
      <c r="C413" s="40">
        <v>1086.9880000000001</v>
      </c>
    </row>
    <row r="414" spans="1:3" ht="51" x14ac:dyDescent="0.2">
      <c r="A414" s="37" t="s">
        <v>843</v>
      </c>
      <c r="B414" s="30" t="s">
        <v>542</v>
      </c>
      <c r="C414" s="40">
        <v>97.179729999999992</v>
      </c>
    </row>
    <row r="415" spans="1:3" ht="38.25" x14ac:dyDescent="0.2">
      <c r="A415" s="37" t="s">
        <v>844</v>
      </c>
      <c r="B415" s="30" t="s">
        <v>845</v>
      </c>
      <c r="C415" s="40">
        <v>0.57087999999999994</v>
      </c>
    </row>
    <row r="416" spans="1:3" ht="63.75" x14ac:dyDescent="0.2">
      <c r="A416" s="37" t="s">
        <v>846</v>
      </c>
      <c r="B416" s="30" t="s">
        <v>847</v>
      </c>
      <c r="C416" s="40">
        <v>18.93159</v>
      </c>
    </row>
    <row r="417" spans="1:3" ht="51" x14ac:dyDescent="0.2">
      <c r="A417" s="37" t="s">
        <v>848</v>
      </c>
      <c r="B417" s="30" t="s">
        <v>849</v>
      </c>
      <c r="C417" s="40">
        <v>403.44377000000003</v>
      </c>
    </row>
    <row r="418" spans="1:3" ht="51" x14ac:dyDescent="0.2">
      <c r="A418" s="37" t="s">
        <v>850</v>
      </c>
      <c r="B418" s="30" t="s">
        <v>543</v>
      </c>
      <c r="C418" s="40">
        <v>2224</v>
      </c>
    </row>
    <row r="419" spans="1:3" ht="38.25" x14ac:dyDescent="0.2">
      <c r="A419" s="37" t="s">
        <v>851</v>
      </c>
      <c r="B419" s="30" t="s">
        <v>852</v>
      </c>
      <c r="C419" s="40">
        <v>1172.87239</v>
      </c>
    </row>
    <row r="420" spans="1:3" ht="63.75" x14ac:dyDescent="0.2">
      <c r="A420" s="37" t="s">
        <v>853</v>
      </c>
      <c r="B420" s="30" t="s">
        <v>854</v>
      </c>
      <c r="C420" s="40">
        <v>41.302579999999999</v>
      </c>
    </row>
    <row r="421" spans="1:3" ht="63.75" x14ac:dyDescent="0.2">
      <c r="A421" s="37" t="s">
        <v>855</v>
      </c>
      <c r="B421" s="30" t="s">
        <v>856</v>
      </c>
      <c r="C421" s="40">
        <v>96.075000000000003</v>
      </c>
    </row>
    <row r="422" spans="1:3" ht="51" x14ac:dyDescent="0.2">
      <c r="A422" s="37" t="s">
        <v>857</v>
      </c>
      <c r="B422" s="30" t="s">
        <v>858</v>
      </c>
      <c r="C422" s="40">
        <v>237.04411999999999</v>
      </c>
    </row>
    <row r="423" spans="1:3" ht="89.25" x14ac:dyDescent="0.2">
      <c r="A423" s="37" t="s">
        <v>859</v>
      </c>
      <c r="B423" s="30" t="s">
        <v>860</v>
      </c>
      <c r="C423" s="40">
        <v>4056.672</v>
      </c>
    </row>
    <row r="424" spans="1:3" ht="63.75" x14ac:dyDescent="0.2">
      <c r="A424" s="37" t="s">
        <v>861</v>
      </c>
      <c r="B424" s="30" t="s">
        <v>862</v>
      </c>
      <c r="C424" s="40">
        <v>3476.7739999999999</v>
      </c>
    </row>
    <row r="425" spans="1:3" ht="76.5" x14ac:dyDescent="0.2">
      <c r="A425" s="37" t="s">
        <v>863</v>
      </c>
      <c r="B425" s="30" t="s">
        <v>864</v>
      </c>
      <c r="C425" s="40">
        <v>587.548</v>
      </c>
    </row>
    <row r="426" spans="1:3" ht="63.75" x14ac:dyDescent="0.2">
      <c r="A426" s="37" t="s">
        <v>865</v>
      </c>
      <c r="B426" s="30" t="s">
        <v>866</v>
      </c>
      <c r="C426" s="40">
        <v>292.30669</v>
      </c>
    </row>
    <row r="427" spans="1:3" ht="63.75" x14ac:dyDescent="0.2">
      <c r="A427" s="37" t="s">
        <v>867</v>
      </c>
      <c r="B427" s="30" t="s">
        <v>868</v>
      </c>
      <c r="C427" s="40">
        <v>333.12869000000001</v>
      </c>
    </row>
    <row r="428" spans="1:3" ht="63.75" x14ac:dyDescent="0.2">
      <c r="A428" s="37" t="s">
        <v>869</v>
      </c>
      <c r="B428" s="30" t="s">
        <v>870</v>
      </c>
      <c r="C428" s="40">
        <v>10.885200000000001</v>
      </c>
    </row>
    <row r="429" spans="1:3" ht="51" x14ac:dyDescent="0.2">
      <c r="A429" s="37" t="s">
        <v>871</v>
      </c>
      <c r="B429" s="30" t="s">
        <v>10</v>
      </c>
      <c r="C429" s="40">
        <v>630428.83763999993</v>
      </c>
    </row>
    <row r="430" spans="1:3" ht="25.5" x14ac:dyDescent="0.2">
      <c r="A430" s="37" t="s">
        <v>872</v>
      </c>
      <c r="B430" s="30" t="s">
        <v>34</v>
      </c>
      <c r="C430" s="40">
        <v>243385.45238</v>
      </c>
    </row>
    <row r="431" spans="1:3" ht="25.5" x14ac:dyDescent="0.2">
      <c r="A431" s="37" t="s">
        <v>873</v>
      </c>
      <c r="B431" s="30" t="s">
        <v>35</v>
      </c>
      <c r="C431" s="40">
        <v>10908.211069999999</v>
      </c>
    </row>
    <row r="432" spans="1:3" ht="25.5" x14ac:dyDescent="0.2">
      <c r="A432" s="37" t="s">
        <v>874</v>
      </c>
      <c r="B432" s="30" t="s">
        <v>43</v>
      </c>
      <c r="C432" s="40">
        <v>152474.01707</v>
      </c>
    </row>
    <row r="433" spans="1:3" ht="14.25" customHeight="1" x14ac:dyDescent="0.2">
      <c r="A433" s="37" t="s">
        <v>875</v>
      </c>
      <c r="B433" s="30" t="s">
        <v>342</v>
      </c>
      <c r="C433" s="42">
        <v>-269868.29785000003</v>
      </c>
    </row>
    <row r="434" spans="1:3" ht="25.5" x14ac:dyDescent="0.2">
      <c r="A434" s="37" t="s">
        <v>876</v>
      </c>
      <c r="B434" s="30" t="s">
        <v>877</v>
      </c>
      <c r="C434" s="42">
        <v>-138.33301999999998</v>
      </c>
    </row>
    <row r="435" spans="1:3" ht="51" x14ac:dyDescent="0.2">
      <c r="A435" s="37" t="s">
        <v>878</v>
      </c>
      <c r="B435" s="30" t="s">
        <v>13</v>
      </c>
      <c r="C435" s="42">
        <v>-1033.21477</v>
      </c>
    </row>
    <row r="436" spans="1:3" ht="38.25" x14ac:dyDescent="0.2">
      <c r="A436" s="37" t="s">
        <v>879</v>
      </c>
      <c r="B436" s="30" t="s">
        <v>880</v>
      </c>
      <c r="C436" s="42">
        <v>-4969.78629</v>
      </c>
    </row>
    <row r="437" spans="1:3" ht="38.25" x14ac:dyDescent="0.2">
      <c r="A437" s="37" t="s">
        <v>881</v>
      </c>
      <c r="B437" s="30" t="s">
        <v>11</v>
      </c>
      <c r="C437" s="42">
        <v>-1062.5999999999999</v>
      </c>
    </row>
    <row r="438" spans="1:3" ht="51" x14ac:dyDescent="0.2">
      <c r="A438" s="37" t="s">
        <v>882</v>
      </c>
      <c r="B438" s="30" t="s">
        <v>883</v>
      </c>
      <c r="C438" s="42">
        <v>-3.0613699999999997</v>
      </c>
    </row>
    <row r="439" spans="1:3" ht="76.5" x14ac:dyDescent="0.2">
      <c r="A439" s="37" t="s">
        <v>884</v>
      </c>
      <c r="B439" s="30" t="s">
        <v>36</v>
      </c>
      <c r="C439" s="42">
        <v>-11.7</v>
      </c>
    </row>
    <row r="440" spans="1:3" ht="38.25" x14ac:dyDescent="0.2">
      <c r="A440" s="37" t="s">
        <v>885</v>
      </c>
      <c r="B440" s="30" t="s">
        <v>886</v>
      </c>
      <c r="C440" s="42">
        <v>-224.69051999999999</v>
      </c>
    </row>
    <row r="441" spans="1:3" ht="63.75" x14ac:dyDescent="0.2">
      <c r="A441" s="37" t="s">
        <v>887</v>
      </c>
      <c r="B441" s="30" t="s">
        <v>888</v>
      </c>
      <c r="C441" s="42">
        <v>-698.19038999999998</v>
      </c>
    </row>
    <row r="442" spans="1:3" ht="38.25" x14ac:dyDescent="0.2">
      <c r="A442" s="37" t="s">
        <v>889</v>
      </c>
      <c r="B442" s="30" t="s">
        <v>890</v>
      </c>
      <c r="C442" s="42">
        <v>-2849.5756499999998</v>
      </c>
    </row>
    <row r="443" spans="1:3" ht="38.25" x14ac:dyDescent="0.2">
      <c r="A443" s="37" t="s">
        <v>891</v>
      </c>
      <c r="B443" s="30" t="s">
        <v>892</v>
      </c>
      <c r="C443" s="42">
        <v>-0.91500000000000004</v>
      </c>
    </row>
    <row r="444" spans="1:3" ht="38.25" x14ac:dyDescent="0.2">
      <c r="A444" s="37" t="s">
        <v>893</v>
      </c>
      <c r="B444" s="30" t="s">
        <v>894</v>
      </c>
      <c r="C444" s="42">
        <v>-42.407969999999999</v>
      </c>
    </row>
    <row r="445" spans="1:3" ht="63.75" x14ac:dyDescent="0.2">
      <c r="A445" s="37" t="s">
        <v>895</v>
      </c>
      <c r="B445" s="30" t="s">
        <v>544</v>
      </c>
      <c r="C445" s="42">
        <v>-9.300000000000001E-3</v>
      </c>
    </row>
    <row r="446" spans="1:3" ht="63.75" x14ac:dyDescent="0.2">
      <c r="A446" s="37" t="s">
        <v>896</v>
      </c>
      <c r="B446" s="30" t="s">
        <v>897</v>
      </c>
      <c r="C446" s="42">
        <v>-1560</v>
      </c>
    </row>
    <row r="447" spans="1:3" ht="63.75" x14ac:dyDescent="0.2">
      <c r="A447" s="37" t="s">
        <v>898</v>
      </c>
      <c r="B447" s="30" t="s">
        <v>899</v>
      </c>
      <c r="C447" s="42">
        <v>-28.98179</v>
      </c>
    </row>
    <row r="448" spans="1:3" ht="38.25" x14ac:dyDescent="0.2">
      <c r="A448" s="37" t="s">
        <v>900</v>
      </c>
      <c r="B448" s="30" t="s">
        <v>901</v>
      </c>
      <c r="C448" s="42">
        <v>-401.31134000000003</v>
      </c>
    </row>
    <row r="449" spans="1:3" ht="51" x14ac:dyDescent="0.2">
      <c r="A449" s="37" t="s">
        <v>902</v>
      </c>
      <c r="B449" s="30" t="s">
        <v>903</v>
      </c>
      <c r="C449" s="42">
        <v>-1920.4173500000002</v>
      </c>
    </row>
    <row r="450" spans="1:3" ht="38.25" x14ac:dyDescent="0.2">
      <c r="A450" s="37" t="s">
        <v>904</v>
      </c>
      <c r="B450" s="30" t="s">
        <v>372</v>
      </c>
      <c r="C450" s="42">
        <v>-8161.8545100000001</v>
      </c>
    </row>
    <row r="451" spans="1:3" ht="38.25" x14ac:dyDescent="0.2">
      <c r="A451" s="37" t="s">
        <v>905</v>
      </c>
      <c r="B451" s="30" t="s">
        <v>347</v>
      </c>
      <c r="C451" s="42">
        <v>-9.9360000000000004E-2</v>
      </c>
    </row>
    <row r="452" spans="1:3" ht="51" x14ac:dyDescent="0.2">
      <c r="A452" s="37" t="s">
        <v>906</v>
      </c>
      <c r="B452" s="30" t="s">
        <v>545</v>
      </c>
      <c r="C452" s="42">
        <v>-75.800259999999994</v>
      </c>
    </row>
    <row r="453" spans="1:3" ht="38.25" x14ac:dyDescent="0.2">
      <c r="A453" s="37" t="s">
        <v>907</v>
      </c>
      <c r="B453" s="30" t="s">
        <v>365</v>
      </c>
      <c r="C453" s="42">
        <v>-0.16141</v>
      </c>
    </row>
    <row r="454" spans="1:3" ht="38.25" x14ac:dyDescent="0.2">
      <c r="A454" s="37" t="s">
        <v>908</v>
      </c>
      <c r="B454" s="30" t="s">
        <v>909</v>
      </c>
      <c r="C454" s="42">
        <v>-915.7601800000001</v>
      </c>
    </row>
    <row r="455" spans="1:3" ht="38.25" x14ac:dyDescent="0.2">
      <c r="A455" s="37" t="s">
        <v>910</v>
      </c>
      <c r="B455" s="30" t="s">
        <v>911</v>
      </c>
      <c r="C455" s="42">
        <v>-1.95</v>
      </c>
    </row>
    <row r="456" spans="1:3" ht="51" x14ac:dyDescent="0.2">
      <c r="A456" s="37" t="s">
        <v>912</v>
      </c>
      <c r="B456" s="30" t="s">
        <v>913</v>
      </c>
      <c r="C456" s="42">
        <v>-27.95289</v>
      </c>
    </row>
    <row r="457" spans="1:3" ht="76.5" x14ac:dyDescent="0.2">
      <c r="A457" s="37" t="s">
        <v>914</v>
      </c>
      <c r="B457" s="30" t="s">
        <v>915</v>
      </c>
      <c r="C457" s="42">
        <v>-2.3303400000000001</v>
      </c>
    </row>
    <row r="458" spans="1:3" ht="89.25" x14ac:dyDescent="0.2">
      <c r="A458" s="37" t="s">
        <v>916</v>
      </c>
      <c r="B458" s="30" t="s">
        <v>385</v>
      </c>
      <c r="C458" s="42">
        <v>-9.9305000000000003</v>
      </c>
    </row>
    <row r="459" spans="1:3" ht="38.25" x14ac:dyDescent="0.2">
      <c r="A459" s="37" t="s">
        <v>917</v>
      </c>
      <c r="B459" s="30" t="s">
        <v>353</v>
      </c>
      <c r="C459" s="42">
        <v>-55835.259039999997</v>
      </c>
    </row>
    <row r="460" spans="1:3" ht="38.25" x14ac:dyDescent="0.2">
      <c r="A460" s="37" t="s">
        <v>918</v>
      </c>
      <c r="B460" s="30" t="s">
        <v>919</v>
      </c>
      <c r="C460" s="42">
        <v>-387.30602000000005</v>
      </c>
    </row>
    <row r="461" spans="1:3" ht="38.25" x14ac:dyDescent="0.2">
      <c r="A461" s="37" t="s">
        <v>920</v>
      </c>
      <c r="B461" s="30" t="s">
        <v>354</v>
      </c>
      <c r="C461" s="42">
        <v>-1953.4</v>
      </c>
    </row>
    <row r="462" spans="1:3" ht="76.5" x14ac:dyDescent="0.2">
      <c r="A462" s="37" t="s">
        <v>921</v>
      </c>
      <c r="B462" s="30" t="s">
        <v>922</v>
      </c>
      <c r="C462" s="42">
        <v>-231.37698</v>
      </c>
    </row>
    <row r="463" spans="1:3" ht="51" x14ac:dyDescent="0.2">
      <c r="A463" s="37" t="s">
        <v>923</v>
      </c>
      <c r="B463" s="30" t="s">
        <v>924</v>
      </c>
      <c r="C463" s="42">
        <v>-32.215530000000001</v>
      </c>
    </row>
    <row r="464" spans="1:3" ht="38.25" x14ac:dyDescent="0.2">
      <c r="A464" s="37" t="s">
        <v>925</v>
      </c>
      <c r="B464" s="30" t="s">
        <v>926</v>
      </c>
      <c r="C464" s="42">
        <v>-262.63145000000003</v>
      </c>
    </row>
    <row r="465" spans="1:3" ht="38.25" x14ac:dyDescent="0.2">
      <c r="A465" s="37" t="s">
        <v>927</v>
      </c>
      <c r="B465" s="30" t="s">
        <v>380</v>
      </c>
      <c r="C465" s="42">
        <v>-2307.2970499999997</v>
      </c>
    </row>
    <row r="466" spans="1:3" ht="15" customHeight="1" x14ac:dyDescent="0.2">
      <c r="A466" s="37" t="s">
        <v>928</v>
      </c>
      <c r="B466" s="30" t="s">
        <v>929</v>
      </c>
      <c r="C466" s="42">
        <v>-4056.672</v>
      </c>
    </row>
    <row r="467" spans="1:3" ht="51" x14ac:dyDescent="0.2">
      <c r="A467" s="37" t="s">
        <v>930</v>
      </c>
      <c r="B467" s="30" t="s">
        <v>931</v>
      </c>
      <c r="C467" s="42">
        <v>-3476.7739999999999</v>
      </c>
    </row>
    <row r="468" spans="1:3" ht="63.75" x14ac:dyDescent="0.2">
      <c r="A468" s="37" t="s">
        <v>932</v>
      </c>
      <c r="B468" s="30" t="s">
        <v>933</v>
      </c>
      <c r="C468" s="42">
        <v>-587.548</v>
      </c>
    </row>
    <row r="469" spans="1:3" ht="63.75" x14ac:dyDescent="0.2">
      <c r="A469" s="37" t="s">
        <v>934</v>
      </c>
      <c r="B469" s="30" t="s">
        <v>546</v>
      </c>
      <c r="C469" s="42">
        <v>-0.15637999999999999</v>
      </c>
    </row>
    <row r="470" spans="1:3" ht="38.25" x14ac:dyDescent="0.2">
      <c r="A470" s="37" t="s">
        <v>935</v>
      </c>
      <c r="B470" s="30" t="s">
        <v>348</v>
      </c>
      <c r="C470" s="42">
        <v>-196.35079000000002</v>
      </c>
    </row>
    <row r="471" spans="1:3" ht="89.25" x14ac:dyDescent="0.2">
      <c r="A471" s="37" t="s">
        <v>936</v>
      </c>
      <c r="B471" s="30" t="s">
        <v>349</v>
      </c>
      <c r="C471" s="42">
        <v>-0.47299999999999998</v>
      </c>
    </row>
    <row r="472" spans="1:3" ht="51" x14ac:dyDescent="0.2">
      <c r="A472" s="37" t="s">
        <v>937</v>
      </c>
      <c r="B472" s="30" t="s">
        <v>547</v>
      </c>
      <c r="C472" s="42">
        <v>-18366.112379999999</v>
      </c>
    </row>
    <row r="473" spans="1:3" ht="102" x14ac:dyDescent="0.2">
      <c r="A473" s="37" t="s">
        <v>938</v>
      </c>
      <c r="B473" s="30" t="s">
        <v>350</v>
      </c>
      <c r="C473" s="42">
        <v>-791.36625000000004</v>
      </c>
    </row>
    <row r="474" spans="1:3" ht="25.5" x14ac:dyDescent="0.2">
      <c r="A474" s="37" t="s">
        <v>939</v>
      </c>
      <c r="B474" s="30" t="s">
        <v>940</v>
      </c>
      <c r="C474" s="42">
        <v>-1363.3432499999999</v>
      </c>
    </row>
    <row r="475" spans="1:3" ht="89.25" x14ac:dyDescent="0.2">
      <c r="A475" s="37" t="s">
        <v>941</v>
      </c>
      <c r="B475" s="30" t="s">
        <v>942</v>
      </c>
      <c r="C475" s="42">
        <v>-8482.1</v>
      </c>
    </row>
    <row r="476" spans="1:3" ht="51" x14ac:dyDescent="0.2">
      <c r="A476" s="37" t="s">
        <v>943</v>
      </c>
      <c r="B476" s="30" t="s">
        <v>548</v>
      </c>
      <c r="C476" s="42">
        <v>-125.22362</v>
      </c>
    </row>
    <row r="477" spans="1:3" ht="25.5" x14ac:dyDescent="0.2">
      <c r="A477" s="37" t="s">
        <v>944</v>
      </c>
      <c r="B477" s="30" t="s">
        <v>389</v>
      </c>
      <c r="C477" s="42">
        <v>-2247</v>
      </c>
    </row>
    <row r="478" spans="1:3" ht="51" x14ac:dyDescent="0.2">
      <c r="A478" s="37" t="s">
        <v>945</v>
      </c>
      <c r="B478" s="30" t="s">
        <v>946</v>
      </c>
      <c r="C478" s="42">
        <v>-9017.55674</v>
      </c>
    </row>
    <row r="479" spans="1:3" ht="63.75" x14ac:dyDescent="0.2">
      <c r="A479" s="37" t="s">
        <v>947</v>
      </c>
      <c r="B479" s="30" t="s">
        <v>948</v>
      </c>
      <c r="C479" s="42">
        <v>-823.36079000000007</v>
      </c>
    </row>
    <row r="480" spans="1:3" ht="51" x14ac:dyDescent="0.2">
      <c r="A480" s="37" t="s">
        <v>949</v>
      </c>
      <c r="B480" s="30" t="s">
        <v>950</v>
      </c>
      <c r="C480" s="42">
        <v>-0.1</v>
      </c>
    </row>
    <row r="481" spans="1:3" ht="51" x14ac:dyDescent="0.2">
      <c r="A481" s="37" t="s">
        <v>951</v>
      </c>
      <c r="B481" s="30" t="s">
        <v>952</v>
      </c>
      <c r="C481" s="42">
        <v>-1025.1188</v>
      </c>
    </row>
    <row r="482" spans="1:3" ht="51" x14ac:dyDescent="0.2">
      <c r="A482" s="37" t="s">
        <v>953</v>
      </c>
      <c r="B482" s="30" t="s">
        <v>954</v>
      </c>
      <c r="C482" s="42">
        <v>-2674.0841499999997</v>
      </c>
    </row>
    <row r="483" spans="1:3" ht="38.25" x14ac:dyDescent="0.2">
      <c r="A483" s="37" t="s">
        <v>955</v>
      </c>
      <c r="B483" s="30" t="s">
        <v>549</v>
      </c>
      <c r="C483" s="42">
        <v>-11426.88</v>
      </c>
    </row>
    <row r="484" spans="1:3" ht="102" x14ac:dyDescent="0.2">
      <c r="A484" s="37" t="s">
        <v>956</v>
      </c>
      <c r="B484" s="30" t="s">
        <v>957</v>
      </c>
      <c r="C484" s="42">
        <v>-24553.10571</v>
      </c>
    </row>
    <row r="485" spans="1:3" ht="89.25" x14ac:dyDescent="0.2">
      <c r="A485" s="37" t="s">
        <v>958</v>
      </c>
      <c r="B485" s="30" t="s">
        <v>959</v>
      </c>
      <c r="C485" s="42">
        <v>-47566.431119999994</v>
      </c>
    </row>
    <row r="486" spans="1:3" ht="140.25" x14ac:dyDescent="0.2">
      <c r="A486" s="37" t="s">
        <v>960</v>
      </c>
      <c r="B486" s="30" t="s">
        <v>961</v>
      </c>
      <c r="C486" s="42">
        <v>-73.216220000000007</v>
      </c>
    </row>
    <row r="487" spans="1:3" ht="165.75" x14ac:dyDescent="0.2">
      <c r="A487" s="37" t="s">
        <v>962</v>
      </c>
      <c r="B487" s="30" t="s">
        <v>963</v>
      </c>
      <c r="C487" s="42">
        <v>-53.019889999999997</v>
      </c>
    </row>
    <row r="488" spans="1:3" ht="51" x14ac:dyDescent="0.2">
      <c r="A488" s="37" t="s">
        <v>964</v>
      </c>
      <c r="B488" s="30" t="s">
        <v>965</v>
      </c>
      <c r="C488" s="42">
        <v>-10.885200000000001</v>
      </c>
    </row>
    <row r="489" spans="1:3" ht="38.25" x14ac:dyDescent="0.2">
      <c r="A489" s="37" t="s">
        <v>966</v>
      </c>
      <c r="B489" s="30" t="s">
        <v>69</v>
      </c>
      <c r="C489" s="42">
        <v>-2681.1861899999999</v>
      </c>
    </row>
    <row r="490" spans="1:3" ht="38.25" x14ac:dyDescent="0.2">
      <c r="A490" s="37" t="s">
        <v>967</v>
      </c>
      <c r="B490" s="30" t="s">
        <v>14</v>
      </c>
      <c r="C490" s="42">
        <v>-45119.8</v>
      </c>
    </row>
    <row r="491" spans="1:3" x14ac:dyDescent="0.2">
      <c r="A491" s="44" t="s">
        <v>550</v>
      </c>
      <c r="B491" s="44"/>
      <c r="C491" s="41">
        <f>C9+C275</f>
        <v>237730002.42022994</v>
      </c>
    </row>
    <row r="493" spans="1:3" x14ac:dyDescent="0.2">
      <c r="A493" s="43" t="s">
        <v>968</v>
      </c>
      <c r="B493" s="43"/>
      <c r="C493" s="43"/>
    </row>
  </sheetData>
  <mergeCells count="7">
    <mergeCell ref="A493:C493"/>
    <mergeCell ref="A491:B491"/>
    <mergeCell ref="B1:C1"/>
    <mergeCell ref="B2:C2"/>
    <mergeCell ref="B3:C3"/>
    <mergeCell ref="B4:C4"/>
    <mergeCell ref="A6:C6"/>
  </mergeCells>
  <printOptions horizontalCentered="1"/>
  <pageMargins left="0.70866141732283472" right="0.31496062992125984" top="0.74803149606299213" bottom="0.74803149606299213" header="0.31496062992125984" footer="0.31496062992125984"/>
  <pageSetup scale="95"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2022-05-05T09:29:10Z</cp:lastPrinted>
  <dcterms:created xsi:type="dcterms:W3CDTF">2018-05-08T09:20:24Z</dcterms:created>
  <dcterms:modified xsi:type="dcterms:W3CDTF">2022-05-05T09:29:14Z</dcterms:modified>
</cp:coreProperties>
</file>